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" sheetId="58659" r:id="rId8"/>
  </sheets>
  <calcPr calcId="145621"/>
</workbook>
</file>

<file path=xl/calcChain.xml><?xml version="1.0" encoding="utf-8"?>
<calcChain xmlns="http://schemas.openxmlformats.org/spreadsheetml/2006/main">
  <c r="J22" i="111" l="1"/>
  <c r="J21" i="111"/>
  <c r="J20" i="111"/>
  <c r="J19" i="111"/>
  <c r="J18" i="111"/>
  <c r="J17" i="111"/>
  <c r="J16" i="111"/>
  <c r="F23" i="1" l="1"/>
  <c r="G23" i="1" s="1"/>
  <c r="J26" i="64" l="1"/>
  <c r="F25" i="58656" l="1"/>
  <c r="G25" i="58656" s="1"/>
  <c r="F20" i="58656"/>
  <c r="G20" i="58656" s="1"/>
  <c r="F23" i="58656"/>
  <c r="G23" i="58656" s="1"/>
  <c r="F14" i="58656"/>
  <c r="G14" i="58656" s="1"/>
  <c r="F13" i="58656"/>
  <c r="G13" i="58656" s="1"/>
  <c r="F16" i="58656"/>
  <c r="G16" i="58656" s="1"/>
  <c r="F21" i="58656"/>
  <c r="G21" i="58656" s="1"/>
  <c r="F17" i="58656"/>
  <c r="G17" i="58656" s="1"/>
  <c r="F18" i="58656"/>
  <c r="G18" i="58656" s="1"/>
  <c r="F19" i="58656"/>
  <c r="G19" i="58656" s="1"/>
  <c r="F10" i="58656"/>
  <c r="G10" i="58656" s="1"/>
  <c r="F22" i="58656"/>
  <c r="G22" i="58656" s="1"/>
  <c r="F24" i="58656"/>
  <c r="G24" i="58656" s="1"/>
  <c r="F12" i="58656"/>
  <c r="G12" i="58656" s="1"/>
  <c r="F11" i="58656"/>
  <c r="G11" i="58656" s="1"/>
  <c r="F15" i="58656"/>
  <c r="G15" i="58656" s="1"/>
  <c r="F38" i="58659" l="1"/>
  <c r="F37" i="58659"/>
  <c r="F36" i="58659"/>
  <c r="F34" i="58659"/>
  <c r="F33" i="58659"/>
  <c r="F32" i="58659"/>
  <c r="F31" i="58659"/>
  <c r="F29" i="58659"/>
  <c r="F28" i="58659"/>
  <c r="F27" i="58659"/>
  <c r="F26" i="58659"/>
  <c r="F25" i="58659"/>
  <c r="F24" i="58659"/>
  <c r="F23" i="58659"/>
  <c r="F22" i="58659"/>
  <c r="F21" i="58659"/>
  <c r="F20" i="58659"/>
  <c r="F18" i="58659"/>
  <c r="F17" i="58659"/>
  <c r="F15" i="58659"/>
  <c r="F14" i="58659"/>
  <c r="F13" i="58659"/>
  <c r="F12" i="58659"/>
  <c r="F11" i="58659"/>
  <c r="F10" i="58659"/>
  <c r="F8" i="58659"/>
  <c r="F7" i="58659"/>
  <c r="G38" i="58659" l="1"/>
  <c r="E18" i="58660"/>
  <c r="D18" i="58660"/>
  <c r="C18" i="58660"/>
  <c r="B18" i="58660"/>
  <c r="A18" i="58660"/>
  <c r="E17" i="58660"/>
  <c r="D17" i="58660"/>
  <c r="C17" i="58660"/>
  <c r="B17" i="58660"/>
  <c r="A17" i="58660"/>
  <c r="F11" i="110"/>
  <c r="G11" i="110" s="1"/>
  <c r="F10" i="110"/>
  <c r="G10" i="110" s="1"/>
  <c r="F13" i="110"/>
  <c r="G13" i="110" s="1"/>
  <c r="F12" i="110"/>
  <c r="G12" i="110" s="1"/>
  <c r="F10" i="111"/>
  <c r="G10" i="111" s="1"/>
  <c r="F11" i="111"/>
  <c r="G11" i="111" s="1"/>
  <c r="F17" i="111"/>
  <c r="G17" i="111" s="1"/>
  <c r="F18" i="111"/>
  <c r="G18" i="111" s="1"/>
  <c r="F13" i="111"/>
  <c r="G13" i="111" s="1"/>
  <c r="F20" i="111"/>
  <c r="G20" i="111" s="1"/>
  <c r="F15" i="111"/>
  <c r="G15" i="111" s="1"/>
  <c r="F22" i="111"/>
  <c r="G22" i="111" s="1"/>
  <c r="F12" i="111"/>
  <c r="G12" i="111" s="1"/>
  <c r="F16" i="111"/>
  <c r="G16" i="111" s="1"/>
  <c r="F21" i="111"/>
  <c r="G21" i="111" s="1"/>
  <c r="F14" i="111"/>
  <c r="G14" i="111" s="1"/>
  <c r="F19" i="111"/>
  <c r="G19" i="111" s="1"/>
  <c r="F19" i="64"/>
  <c r="G19" i="64" s="1"/>
  <c r="F15" i="64"/>
  <c r="G15" i="64" s="1"/>
  <c r="F23" i="64"/>
  <c r="G23" i="64" s="1"/>
  <c r="F27" i="64"/>
  <c r="G27" i="64" s="1"/>
  <c r="F11" i="64"/>
  <c r="G11" i="64" s="1"/>
  <c r="F22" i="64"/>
  <c r="G22" i="64" s="1"/>
  <c r="F20" i="64"/>
  <c r="G20" i="64" s="1"/>
  <c r="F25" i="64"/>
  <c r="G25" i="64" s="1"/>
  <c r="F10" i="64"/>
  <c r="G10" i="64" s="1"/>
  <c r="F16" i="64"/>
  <c r="G16" i="64" s="1"/>
  <c r="F18" i="64"/>
  <c r="G18" i="64" s="1"/>
  <c r="F13" i="64"/>
  <c r="G13" i="64" s="1"/>
  <c r="F26" i="64"/>
  <c r="G26" i="64" s="1"/>
  <c r="F12" i="64"/>
  <c r="G12" i="64" s="1"/>
  <c r="F21" i="64"/>
  <c r="G21" i="64" s="1"/>
  <c r="F17" i="64"/>
  <c r="G17" i="64" s="1"/>
  <c r="F24" i="64"/>
  <c r="G24" i="64" s="1"/>
  <c r="F14" i="64"/>
  <c r="G14" i="64" s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F18" i="58660" l="1"/>
  <c r="G18" i="58660" s="1"/>
  <c r="F17" i="58660"/>
  <c r="G17" i="58660" s="1"/>
  <c r="F63" i="101"/>
  <c r="F19" i="101"/>
  <c r="F57" i="101"/>
  <c r="F88" i="101"/>
  <c r="F94" i="101"/>
  <c r="F81" i="101"/>
  <c r="F79" i="101"/>
  <c r="F32" i="101"/>
  <c r="F78" i="101"/>
  <c r="F83" i="101"/>
  <c r="F14" i="101"/>
  <c r="F93" i="101"/>
  <c r="F90" i="101"/>
  <c r="F89" i="101"/>
  <c r="F86" i="101"/>
  <c r="F27" i="101"/>
  <c r="F72" i="101"/>
  <c r="F68" i="101"/>
  <c r="F87" i="101"/>
  <c r="F91" i="101"/>
  <c r="F74" i="101"/>
  <c r="F76" i="101"/>
  <c r="F69" i="101"/>
  <c r="F56" i="101"/>
  <c r="F61" i="101"/>
  <c r="F85" i="101"/>
  <c r="F82" i="101"/>
  <c r="F66" i="101"/>
  <c r="F48" i="101"/>
  <c r="F62" i="101"/>
  <c r="F20" i="101"/>
  <c r="F51" i="101"/>
  <c r="F34" i="101"/>
  <c r="F58" i="101"/>
  <c r="F29" i="101"/>
  <c r="F45" i="101"/>
  <c r="F75" i="101"/>
  <c r="F92" i="101"/>
  <c r="F84" i="101"/>
  <c r="F80" i="101"/>
  <c r="F71" i="101"/>
  <c r="F77" i="101"/>
  <c r="F70" i="101"/>
  <c r="F43" i="101"/>
  <c r="F35" i="101"/>
  <c r="F49" i="101"/>
  <c r="F53" i="101"/>
  <c r="F60" i="101"/>
  <c r="F50" i="101"/>
  <c r="F64" i="101"/>
  <c r="F59" i="101"/>
  <c r="F24" i="101"/>
  <c r="F41" i="101"/>
  <c r="F47" i="101"/>
  <c r="F23" i="101"/>
  <c r="F40" i="101"/>
  <c r="F39" i="101"/>
  <c r="F26" i="101"/>
  <c r="F73" i="101"/>
  <c r="F44" i="101"/>
  <c r="F33" i="101"/>
  <c r="F52" i="101"/>
  <c r="F67" i="101"/>
  <c r="F38" i="101"/>
  <c r="F12" i="101"/>
  <c r="F37" i="101"/>
  <c r="F16" i="101"/>
  <c r="F15" i="101"/>
  <c r="F65" i="101"/>
  <c r="F31" i="101"/>
  <c r="F55" i="101"/>
  <c r="F25" i="101"/>
  <c r="F46" i="101"/>
  <c r="F18" i="101"/>
  <c r="F54" i="101"/>
  <c r="F36" i="101"/>
  <c r="F42" i="101"/>
  <c r="F21" i="101"/>
  <c r="F11" i="101"/>
  <c r="F22" i="101"/>
  <c r="F28" i="101"/>
  <c r="F10" i="101"/>
  <c r="F13" i="101"/>
  <c r="F30" i="101"/>
  <c r="F17" i="101"/>
  <c r="F12" i="58660"/>
  <c r="F11" i="58660"/>
  <c r="F10" i="58660"/>
  <c r="F36" i="1"/>
  <c r="F24" i="1" l="1"/>
  <c r="G24" i="1" s="1"/>
  <c r="F41" i="1"/>
  <c r="G41" i="1" s="1"/>
  <c r="F42" i="1"/>
  <c r="G42" i="1" s="1"/>
  <c r="F25" i="1"/>
  <c r="G25" i="1" s="1"/>
  <c r="F43" i="1"/>
  <c r="G43" i="1" s="1"/>
  <c r="F22" i="1"/>
  <c r="G22" i="1" s="1"/>
  <c r="F27" i="1"/>
  <c r="G27" i="1" s="1"/>
  <c r="F34" i="1"/>
  <c r="G34" i="1" s="1"/>
  <c r="F21" i="1"/>
  <c r="G21" i="1" s="1"/>
  <c r="F20" i="1"/>
  <c r="G20" i="1" s="1"/>
  <c r="J94" i="101" l="1"/>
  <c r="J93" i="101"/>
  <c r="J92" i="101"/>
  <c r="J91" i="101"/>
  <c r="J90" i="101"/>
  <c r="J89" i="101"/>
  <c r="J88" i="101"/>
  <c r="J87" i="101"/>
  <c r="J86" i="101"/>
  <c r="J85" i="101"/>
  <c r="J84" i="101"/>
  <c r="J83" i="101"/>
  <c r="J82" i="101"/>
  <c r="J81" i="101"/>
  <c r="J80" i="101"/>
  <c r="J79" i="101"/>
  <c r="J78" i="101"/>
  <c r="J77" i="101"/>
  <c r="J76" i="101"/>
  <c r="J75" i="101"/>
  <c r="J74" i="101"/>
  <c r="J73" i="101"/>
  <c r="J72" i="101"/>
  <c r="J71" i="101"/>
  <c r="J70" i="101"/>
  <c r="J69" i="101"/>
  <c r="J68" i="101"/>
  <c r="J67" i="101"/>
  <c r="J66" i="101"/>
  <c r="J65" i="101"/>
  <c r="J64" i="101"/>
  <c r="J63" i="101"/>
  <c r="J62" i="101"/>
  <c r="J61" i="101"/>
  <c r="J60" i="101"/>
  <c r="J59" i="101"/>
  <c r="J58" i="101"/>
  <c r="J57" i="101"/>
  <c r="J56" i="101"/>
  <c r="J55" i="101"/>
  <c r="J54" i="101"/>
  <c r="J53" i="101"/>
  <c r="J52" i="101"/>
  <c r="J51" i="101"/>
  <c r="J50" i="101"/>
  <c r="J49" i="101"/>
  <c r="J48" i="101"/>
  <c r="J47" i="101"/>
  <c r="J46" i="101"/>
  <c r="J45" i="101"/>
  <c r="J44" i="101"/>
  <c r="J43" i="101"/>
  <c r="J42" i="101"/>
  <c r="J41" i="101"/>
  <c r="J40" i="101"/>
  <c r="J39" i="101"/>
  <c r="J38" i="101"/>
  <c r="J37" i="101"/>
  <c r="J36" i="101"/>
  <c r="J35" i="101"/>
  <c r="J34" i="101"/>
  <c r="J33" i="101"/>
  <c r="J32" i="101"/>
  <c r="J31" i="101"/>
  <c r="J30" i="101"/>
  <c r="J29" i="101"/>
  <c r="J28" i="101"/>
  <c r="J27" i="101"/>
  <c r="J26" i="101"/>
  <c r="J25" i="101"/>
  <c r="J24" i="101"/>
  <c r="J23" i="101"/>
  <c r="J22" i="101"/>
  <c r="J21" i="101"/>
  <c r="J20" i="101"/>
  <c r="J19" i="101"/>
  <c r="J18" i="101"/>
  <c r="J17" i="101"/>
  <c r="J16" i="101"/>
  <c r="J15" i="101"/>
  <c r="J14" i="101"/>
  <c r="J13" i="101"/>
  <c r="J12" i="101"/>
  <c r="J35" i="64" l="1"/>
  <c r="J13" i="110" l="1"/>
  <c r="J12" i="110"/>
  <c r="J11" i="110"/>
  <c r="F12" i="1" l="1"/>
  <c r="G12" i="1" s="1"/>
  <c r="F28" i="1"/>
  <c r="G28" i="1" s="1"/>
  <c r="F10" i="1"/>
  <c r="G10" i="1" s="1"/>
  <c r="F39" i="1"/>
  <c r="G39" i="1" s="1"/>
  <c r="F11" i="1"/>
  <c r="G11" i="1" s="1"/>
  <c r="F26" i="1"/>
  <c r="G26" i="1" s="1"/>
  <c r="G36" i="1"/>
  <c r="F37" i="1"/>
  <c r="G37" i="1" s="1"/>
  <c r="F29" i="1"/>
  <c r="G29" i="1" s="1"/>
  <c r="F33" i="1"/>
  <c r="G33" i="1" s="1"/>
  <c r="F17" i="1"/>
  <c r="G17" i="1" s="1"/>
  <c r="F40" i="1"/>
  <c r="G40" i="1" s="1"/>
  <c r="F13" i="1"/>
  <c r="G13" i="1" s="1"/>
  <c r="F32" i="1"/>
  <c r="G32" i="1" s="1"/>
  <c r="F38" i="1"/>
  <c r="G38" i="1" s="1"/>
  <c r="F15" i="1"/>
  <c r="G15" i="1" s="1"/>
  <c r="F16" i="1"/>
  <c r="G16" i="1" s="1"/>
  <c r="F35" i="1"/>
  <c r="G35" i="1" s="1"/>
  <c r="F14" i="1"/>
  <c r="G14" i="1" s="1"/>
  <c r="F30" i="1"/>
  <c r="G30" i="1" s="1"/>
  <c r="F31" i="1"/>
  <c r="G31" i="1" s="1"/>
  <c r="F19" i="1"/>
  <c r="G19" i="1" s="1"/>
  <c r="F18" i="1"/>
  <c r="G18" i="1" s="1"/>
  <c r="J11" i="1"/>
  <c r="J10" i="101" l="1"/>
  <c r="J11" i="101"/>
  <c r="J25" i="58656" l="1"/>
  <c r="J24" i="58656"/>
  <c r="J23" i="58656"/>
  <c r="J22" i="58656"/>
  <c r="J43" i="64"/>
  <c r="J42" i="64"/>
  <c r="J41" i="64"/>
  <c r="J40" i="64"/>
  <c r="J39" i="64"/>
  <c r="J38" i="64"/>
  <c r="J37" i="64"/>
  <c r="J36" i="64"/>
  <c r="J34" i="64"/>
  <c r="J33" i="64"/>
  <c r="J32" i="64"/>
  <c r="J31" i="64"/>
  <c r="J30" i="64"/>
  <c r="J29" i="64"/>
  <c r="J28" i="64"/>
  <c r="J27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A3" i="111" l="1"/>
  <c r="A3" i="58656" l="1"/>
  <c r="V10" i="1" l="1"/>
  <c r="V11" i="1"/>
  <c r="E46" i="58660" l="1"/>
  <c r="D46" i="58660"/>
  <c r="C46" i="58660"/>
  <c r="B46" i="58660"/>
  <c r="A46" i="58660"/>
  <c r="E45" i="58660"/>
  <c r="D45" i="58660"/>
  <c r="C45" i="58660"/>
  <c r="B45" i="58660"/>
  <c r="A45" i="58660"/>
  <c r="J15" i="111"/>
  <c r="F45" i="58660" l="1"/>
  <c r="G46" i="58660"/>
  <c r="F46" i="58660"/>
  <c r="G45" i="58660" l="1"/>
  <c r="J21" i="58656"/>
  <c r="J20" i="58656"/>
  <c r="J19" i="58656"/>
  <c r="J18" i="58656"/>
  <c r="J17" i="58656"/>
  <c r="J16" i="58656"/>
  <c r="J15" i="58656"/>
  <c r="J14" i="58656"/>
  <c r="J13" i="58656"/>
  <c r="J12" i="58656"/>
  <c r="J11" i="58656"/>
  <c r="J14" i="111" l="1"/>
  <c r="J13" i="111"/>
  <c r="J12" i="111"/>
  <c r="J11" i="111"/>
  <c r="J10" i="110"/>
  <c r="E40" i="58660"/>
  <c r="D40" i="58660"/>
  <c r="C40" i="58660"/>
  <c r="B40" i="58660"/>
  <c r="A40" i="58660"/>
  <c r="A4" i="58660"/>
  <c r="X10" i="1"/>
  <c r="X11" i="1"/>
  <c r="W10" i="1"/>
  <c r="W11" i="1"/>
  <c r="A7" i="110"/>
  <c r="A5" i="110"/>
  <c r="A3" i="110"/>
  <c r="A7" i="111"/>
  <c r="A5" i="111"/>
  <c r="A7" i="58656"/>
  <c r="A5" i="58656"/>
  <c r="A7" i="64"/>
  <c r="A5" i="64"/>
  <c r="A4" i="64"/>
  <c r="A4" i="58656" s="1"/>
  <c r="A4" i="111" s="1"/>
  <c r="A4" i="110" s="1"/>
  <c r="A3" i="64"/>
  <c r="X13" i="64"/>
  <c r="W13" i="64"/>
  <c r="V13" i="64"/>
  <c r="X12" i="64"/>
  <c r="W12" i="64"/>
  <c r="V12" i="64"/>
  <c r="J10" i="111"/>
  <c r="J10" i="58656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4" i="101"/>
  <c r="A5" i="101"/>
  <c r="A7" i="101"/>
  <c r="F35" i="58660" l="1"/>
  <c r="G35" i="58660" s="1"/>
  <c r="F34" i="58660"/>
  <c r="G34" i="58660" s="1"/>
  <c r="F40" i="58660"/>
  <c r="G40" i="58660" s="1"/>
  <c r="F36" i="58660"/>
  <c r="G36" i="58660" s="1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<sst xmlns="http://schemas.openxmlformats.org/spreadsheetml/2006/main" count="859" uniqueCount="253">
  <si>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</si>
  <si>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</si>
  <si>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</si>
  <si>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</si>
  <si>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</si>
  <si>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</si>
  <si>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</si>
  <si>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</si>
  <si>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</si>
  <si>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</si>
  <si>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</si>
  <si>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</si>
  <si>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</si>
  <si>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</si>
  <si>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</si>
  <si>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</si>
  <si>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</si>
  <si>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</si>
  <si>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</si>
  <si>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</si>
  <si>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</si>
  <si>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</si>
  <si>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</si>
  <si>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</si>
  <si>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</si>
  <si>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</si>
  <si>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SPGC</t>
  </si>
  <si>
    <t>MDPGC</t>
  </si>
  <si>
    <t>CMDP</t>
  </si>
  <si>
    <t>VGGC</t>
  </si>
  <si>
    <t>TGC</t>
  </si>
  <si>
    <t>CV</t>
  </si>
  <si>
    <t>CN</t>
  </si>
  <si>
    <t>3° S.V.</t>
  </si>
  <si>
    <t>HOYO 1</t>
  </si>
  <si>
    <t>CG</t>
  </si>
  <si>
    <t>SALERES MARIA LOURDES</t>
  </si>
  <si>
    <t>FEDERACION REGIONAL DE GOLF MAR Y SIERRAS</t>
  </si>
  <si>
    <t>BARBERO PABLO</t>
  </si>
  <si>
    <t>BARBERO PABLO DANIEL</t>
  </si>
  <si>
    <t>DAMAS CATEGORIA 20-36</t>
  </si>
  <si>
    <t>RODRIGUES SERGIO</t>
  </si>
  <si>
    <t>CABALLEROS CATEGORIA HASTA 9</t>
  </si>
  <si>
    <t>SENNO ANTONIO</t>
  </si>
  <si>
    <t>DAMAS CATEGORIA UNICA</t>
  </si>
  <si>
    <t>VEGA DOMINGO</t>
  </si>
  <si>
    <t>CHAVEZ ADRIAN</t>
  </si>
  <si>
    <t>RODRIGUES CRISTIAN</t>
  </si>
  <si>
    <t>PATTI SEBASTIAN</t>
  </si>
  <si>
    <t>MORON CRISTIAN</t>
  </si>
  <si>
    <t>BOYNE DANIEL</t>
  </si>
  <si>
    <t>EVTGC</t>
  </si>
  <si>
    <t>JAURETCHE SANTIAGO</t>
  </si>
  <si>
    <t>BEPMALE LEONARDO</t>
  </si>
  <si>
    <t>MEDINA JORGE</t>
  </si>
  <si>
    <t>DEPREZ HERVE</t>
  </si>
  <si>
    <t>LAUGE LUIS</t>
  </si>
  <si>
    <t>LAUGE LUIS MARIA</t>
  </si>
  <si>
    <t>MORO MARTIN</t>
  </si>
  <si>
    <t>VERELLEN FELIPE</t>
  </si>
  <si>
    <t>PREZIOSO LUCIANO</t>
  </si>
  <si>
    <t>MARTINEZ HERNAN</t>
  </si>
  <si>
    <t>ANTICH SERGIO</t>
  </si>
  <si>
    <t>DIAZ GERARDO</t>
  </si>
  <si>
    <t>MARTINEZ HERNAN RAFAEL</t>
  </si>
  <si>
    <t>CEGL</t>
  </si>
  <si>
    <t>PAZ ROBERTO ROQUE</t>
  </si>
  <si>
    <t>CML</t>
  </si>
  <si>
    <t>DIAZ GERARDO GABRIEL</t>
  </si>
  <si>
    <t>LINKS</t>
  </si>
  <si>
    <t>PINAMAR S.A.</t>
  </si>
  <si>
    <t>6° FECHA DE MAYORES</t>
  </si>
  <si>
    <t>DOMINGO 30 DE SEPTIEMBRE DE 2018</t>
  </si>
  <si>
    <t>6° FECHA DEL RANKING DE MAYORES</t>
  </si>
  <si>
    <t>RAMON SANTAMARINA</t>
  </si>
  <si>
    <t>VILLAMIL EZEQUIEL</t>
  </si>
  <si>
    <t>LANCIONI GERMAN</t>
  </si>
  <si>
    <t>RODRIGUEZ MARCELO LORENZO</t>
  </si>
  <si>
    <t xml:space="preserve">LUGONES FERNANDO </t>
  </si>
  <si>
    <t>LAMARQUE GONZALO</t>
  </si>
  <si>
    <t>BARBIERI PABLO</t>
  </si>
  <si>
    <t>ROBERTO PAZ</t>
  </si>
  <si>
    <t>ALCARAZ MAXIMILIANO</t>
  </si>
  <si>
    <t>YEANNES RIGOBERTO</t>
  </si>
  <si>
    <t>ZANETTA LEANDRO</t>
  </si>
  <si>
    <t>BURGOS JUAN CARLOS</t>
  </si>
  <si>
    <t>IPORRE RAUL</t>
  </si>
  <si>
    <t>ARIAS GUALBERTO</t>
  </si>
  <si>
    <t>REYERO DAVID ALEJANDRO</t>
  </si>
  <si>
    <t>LUENGO MIGUEL</t>
  </si>
  <si>
    <t>ELICHIRIBEHETY RAFAEL</t>
  </si>
  <si>
    <t>COX NORBERTO</t>
  </si>
  <si>
    <t>LUNA JOSE</t>
  </si>
  <si>
    <t>COUVIULLIER OSCAR</t>
  </si>
  <si>
    <t>RODRIGUEZ ANDRES</t>
  </si>
  <si>
    <t>SUAREZ FELIPE</t>
  </si>
  <si>
    <t>SUCARET RAMIRO</t>
  </si>
  <si>
    <t>PANDOLFI FEDERICO</t>
  </si>
  <si>
    <t>CERONO WALTER</t>
  </si>
  <si>
    <t>SAFE SERGIO</t>
  </si>
  <si>
    <t>PRIETO CESAR</t>
  </si>
  <si>
    <t>RAMOS LUIS ESTEBAN</t>
  </si>
  <si>
    <t>STAMPONE JUAN ADOLFO</t>
  </si>
  <si>
    <t>CASCO GUSTAVO ARIEL</t>
  </si>
  <si>
    <t>ARISTEGUI HERNAN MATIAS</t>
  </si>
  <si>
    <t>SUAREZ ANIBAL</t>
  </si>
  <si>
    <t>FREIJO PABLO</t>
  </si>
  <si>
    <t>FERREYRA RICARDO</t>
  </si>
  <si>
    <t>QUIROGA PABLO</t>
  </si>
  <si>
    <t>VERELLEN NICOLAS</t>
  </si>
  <si>
    <t>FERNANDEZ ARIEL</t>
  </si>
  <si>
    <t>ALVAREZ CARLOS</t>
  </si>
  <si>
    <t>DIAZ ADRIAN</t>
  </si>
  <si>
    <t>RIZZO LUIS ALBERTO</t>
  </si>
  <si>
    <t>DIAZ HORACIO JAVIER</t>
  </si>
  <si>
    <t>MARCELLONI ESTEBAN</t>
  </si>
  <si>
    <t>GAITAN NICOLAS</t>
  </si>
  <si>
    <t>MARCELLONI LEANDRO</t>
  </si>
  <si>
    <t>NICOLAO MARIANO</t>
  </si>
  <si>
    <t>SOCHOR ESTELA</t>
  </si>
  <si>
    <t>PANUNCIO MIRTA</t>
  </si>
  <si>
    <t>SALERES LOURDES</t>
  </si>
  <si>
    <t>AVALOS MARIO</t>
  </si>
  <si>
    <t>RODRIGUEZ JOSE LUIS</t>
  </si>
  <si>
    <t>DALPONTE ANDRES</t>
  </si>
  <si>
    <t>DOMENECH DIEGO</t>
  </si>
  <si>
    <t>VIERA HERNAN</t>
  </si>
  <si>
    <t>ERREGUERREN CARLOS</t>
  </si>
  <si>
    <t>CROTTO DAVID</t>
  </si>
  <si>
    <t>MARZULLO MATIAS</t>
  </si>
  <si>
    <t>MAISONNAVE JUAN PABLO</t>
  </si>
  <si>
    <t>SLAVIN ADRIANA</t>
  </si>
  <si>
    <t>BERENGENO MARISOL</t>
  </si>
  <si>
    <t>RODRIGUEZ CONSOLI GEORGE</t>
  </si>
  <si>
    <t>SANTIAGO JUAN MARTIN</t>
  </si>
  <si>
    <t>QUINTANA FABIAN</t>
  </si>
  <si>
    <t>FERNANDEZ PATRICIO</t>
  </si>
  <si>
    <t>VALASTRO ADRIAN</t>
  </si>
  <si>
    <t>RUGGIERO SEBASTIAN</t>
  </si>
  <si>
    <t>BARRETO SERGIO</t>
  </si>
  <si>
    <t>CONFORTI JOSE</t>
  </si>
  <si>
    <t>SCAMINACCI HUGO</t>
  </si>
  <si>
    <t>BENITEZ MARCOS</t>
  </si>
  <si>
    <t>MARTINEZ MARIANO</t>
  </si>
  <si>
    <t>DEGALVAGNI JORGE</t>
  </si>
  <si>
    <t>BONDAREC GERARDO</t>
  </si>
  <si>
    <t>OLIVERA EDUARDO</t>
  </si>
  <si>
    <t>VELAZQUEZ DANIEL</t>
  </si>
  <si>
    <t>LEGUIZAMON DAVID</t>
  </si>
  <si>
    <t>ALBANO FERNANDO</t>
  </si>
  <si>
    <t>MUNGIELLO FABIAN</t>
  </si>
  <si>
    <t>SCALESE ALEJANDRO</t>
  </si>
  <si>
    <t>MALUENDEZ  RUBEN</t>
  </si>
  <si>
    <t>RICCHEZZA ANTONIO</t>
  </si>
  <si>
    <t>MOLINA NELSON</t>
  </si>
  <si>
    <t>MONTEIRO RUBEN</t>
  </si>
  <si>
    <t>MENDEZ DANIEL</t>
  </si>
  <si>
    <t>SETZES OSCAR</t>
  </si>
  <si>
    <t>MATIUCCI ROBERTO</t>
  </si>
  <si>
    <t>RAMIREZ MARCELO</t>
  </si>
  <si>
    <t>NUÑEZ GUSTAVO</t>
  </si>
  <si>
    <t>DEPREZ PRUVOST SERGIO</t>
  </si>
  <si>
    <t xml:space="preserve">RODRIGUES SERGIO ADRIAN </t>
  </si>
  <si>
    <t>BARBIERI PABLO JAVIER</t>
  </si>
  <si>
    <t xml:space="preserve">RODRIGUES CRISTIAN ADOLFO </t>
  </si>
  <si>
    <t>FERNANDEZ ARIEL JOSE</t>
  </si>
  <si>
    <t>GCD</t>
  </si>
  <si>
    <t>SUAREZ ANIBAL MANUEL</t>
  </si>
  <si>
    <t xml:space="preserve">ZANETTA LEANDRO </t>
  </si>
  <si>
    <t>RUGGIERO SEBASTIAN ARIEL</t>
  </si>
  <si>
    <t xml:space="preserve">ALCARAZ MAXIMILIANO </t>
  </si>
  <si>
    <t xml:space="preserve">FERREYRA RICARDO DANIEL </t>
  </si>
  <si>
    <t>QUIROGA PABLO MARTIN</t>
  </si>
  <si>
    <t>SUAREZ FELIPE DANIEL</t>
  </si>
  <si>
    <t>LPSA</t>
  </si>
  <si>
    <t xml:space="preserve">SUCARET RAMIRO LEONEL </t>
  </si>
  <si>
    <t xml:space="preserve">PREZIOSO LUCIANO MARTIN </t>
  </si>
  <si>
    <t>BENITEZ MARCOS EXEQUIEL</t>
  </si>
  <si>
    <t xml:space="preserve">ARISTEGUI MATIAS HERNAN </t>
  </si>
  <si>
    <t>MOLINA AMPUERO NELSON HERNAN</t>
  </si>
  <si>
    <t>STGC</t>
  </si>
  <si>
    <t>CONFORTI JOSE LUIS</t>
  </si>
  <si>
    <t>COUVILLIER OSCAR</t>
  </si>
  <si>
    <t>VILLAMIL EZEQUIEL MARTIN</t>
  </si>
  <si>
    <t>RODRIGUEZ JUAN LORENZO</t>
  </si>
  <si>
    <t>LUNA JOSE LUIS</t>
  </si>
  <si>
    <t xml:space="preserve">VEGA DOMINGO HECTOR </t>
  </si>
  <si>
    <t xml:space="preserve">VERELLEN FELIPE </t>
  </si>
  <si>
    <t>SAFE SERGIO JAVIER</t>
  </si>
  <si>
    <t>CSCPGB</t>
  </si>
  <si>
    <t xml:space="preserve">SANTAMARINA RAMON </t>
  </si>
  <si>
    <t>LANCIONI GERMAN LUCAS</t>
  </si>
  <si>
    <t xml:space="preserve">MORO MARTIN </t>
  </si>
  <si>
    <t>VALASTRO ADRIAN ALBERTO</t>
  </si>
  <si>
    <t xml:space="preserve">NUÑEZ SEGUNDO GUSTAVO </t>
  </si>
  <si>
    <t xml:space="preserve">QUINTANA FABIAN </t>
  </si>
  <si>
    <t xml:space="preserve">OLIVERA EDUARDO PASCUAL </t>
  </si>
  <si>
    <t xml:space="preserve">CASCO GUSTAVO ARIEL </t>
  </si>
  <si>
    <t xml:space="preserve">ANTICH SERGIO MAXIMILIANO </t>
  </si>
  <si>
    <t>CERONO WALTER ANIBAL</t>
  </si>
  <si>
    <t>LUGONES FERNANDO</t>
  </si>
  <si>
    <t>NICOLAO MARIANO LUIS</t>
  </si>
  <si>
    <t>VELAZQUEZ DANIEL ALDO</t>
  </si>
  <si>
    <t>MARCELLONI ESTEBAN NICOLAS</t>
  </si>
  <si>
    <t xml:space="preserve">GAITAN HECTOR NICOLAS </t>
  </si>
  <si>
    <t>MONTEIRO RUBEN OSVALDO</t>
  </si>
  <si>
    <t>ALVAREZ CARLOS ALBERTO</t>
  </si>
  <si>
    <t xml:space="preserve">BONDAREC GERARDO FEDERICO </t>
  </si>
  <si>
    <t xml:space="preserve">SCAMINACCI HUGO ALBERTO </t>
  </si>
  <si>
    <t>MARTINEZ VAZQUEZ MARIANO</t>
  </si>
  <si>
    <t xml:space="preserve">DE GALVAGNI JORGE ALBERTO </t>
  </si>
  <si>
    <t>YEANNES RIGOBERTO CARLOS</t>
  </si>
  <si>
    <t>RODRIGUEZ CONSOLI GEORGE MARTI</t>
  </si>
  <si>
    <t xml:space="preserve">DALPONTE ANDRES </t>
  </si>
  <si>
    <t>BARRETO SERGIO ROBERTO</t>
  </si>
  <si>
    <t>RODRIGUEZ PEDRO ANDRES</t>
  </si>
  <si>
    <t xml:space="preserve">IPORRE RAUL </t>
  </si>
  <si>
    <t xml:space="preserve">ARIAS GUALBERTO </t>
  </si>
  <si>
    <t>SETZES OSCAR ANGEL</t>
  </si>
  <si>
    <t>LAMARQUE GONZALO MARIA</t>
  </si>
  <si>
    <t xml:space="preserve">MARCELLONI LEANDRO LUIS </t>
  </si>
  <si>
    <t>SENNO ANTONIO CEFERINO</t>
  </si>
  <si>
    <t>BOYNE DANIEL CESAR</t>
  </si>
  <si>
    <t>COX ANGEL NORBERTO</t>
  </si>
  <si>
    <t xml:space="preserve">CHAVEZ ADRIAN </t>
  </si>
  <si>
    <t>AVALOS MARIO ENRIQUE</t>
  </si>
  <si>
    <t>ERREGUERENA CARLOS ALBERTO</t>
  </si>
  <si>
    <t>ALBANO FERNANDO MARTIN</t>
  </si>
  <si>
    <t xml:space="preserve">MALUENDEZ RUBEN </t>
  </si>
  <si>
    <t xml:space="preserve">MENDEZ DANIEL OSCAR </t>
  </si>
  <si>
    <t>CROTTO DAVID CARLOS</t>
  </si>
  <si>
    <t xml:space="preserve">LUENGO MIGUEL ANGEL </t>
  </si>
  <si>
    <t>MORON CRISTIAN OSCAR</t>
  </si>
  <si>
    <t xml:space="preserve">DIAZ JAVIER HORACIO </t>
  </si>
  <si>
    <t xml:space="preserve">MARZULLO MATIAS </t>
  </si>
  <si>
    <t>ELICHIRIBEHETY EDGARDO</t>
  </si>
  <si>
    <t>RAMIREZ MARCELO ANIBAL</t>
  </si>
  <si>
    <t xml:space="preserve">RICCHEZZA ANRONIO OSVALDO </t>
  </si>
  <si>
    <t>MUNGIELLO FABIAN AGUSTIN</t>
  </si>
  <si>
    <t>VIERA HERNAN GONZALO</t>
  </si>
  <si>
    <t xml:space="preserve">SCALESE ERNESTO ALEJANDRO </t>
  </si>
  <si>
    <t xml:space="preserve">DEPREZ PRUVOST SERGIO </t>
  </si>
  <si>
    <t xml:space="preserve">PANDOLFI FEDERICO </t>
  </si>
  <si>
    <t xml:space="preserve">SOCHOR ESTELA </t>
  </si>
  <si>
    <t>CARPINTERO LUCAS</t>
  </si>
  <si>
    <t>AUT</t>
  </si>
  <si>
    <t>ODE</t>
  </si>
  <si>
    <t>SCA</t>
  </si>
  <si>
    <t>LIF</t>
  </si>
  <si>
    <t>FRANCO ADRIAN ALEJANDRO</t>
  </si>
  <si>
    <t>P</t>
  </si>
  <si>
    <t>T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</si>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</sst>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[$-2C0A]General"/>
    <numFmt numFmtId="166" formatCode="_-* #,##0.00\ _€_-;\-* #,##0.00\ _€_-;_-* &quot;-&quot;??\ _€_-;_-@_-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5"/>
      <color theme="0"/>
      <name val="Arial"/>
      <family val="2"/>
    </font>
    <font>
      <b/>
      <sz val="10"/>
      <color theme="0"/>
      <name val="Arial"/>
      <family val="2"/>
    </font>
    <font>
      <b/>
      <sz val="15"/>
      <color rgb="FF0000FF"/>
      <name val="Arial"/>
      <family val="2"/>
    </font>
    <font>
      <b/>
      <sz val="12"/>
      <color theme="3" tint="0.39997558519241921"/>
      <name val="Arial"/>
      <family val="2"/>
    </font>
    <font>
      <b/>
      <sz val="20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0" fontId="30" fillId="0" borderId="0"/>
    <xf numFmtId="0" fontId="14" fillId="0" borderId="0"/>
    <xf numFmtId="0" fontId="1" fillId="0" borderId="0"/>
    <xf numFmtId="165" fontId="31" fillId="0" borderId="0"/>
    <xf numFmtId="166" fontId="14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5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25" fillId="0" borderId="0" xfId="0" applyFont="1" applyFill="1" applyBorder="1"/>
    <xf numFmtId="0" fontId="22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21" fillId="0" borderId="0" xfId="0" applyFont="1"/>
    <xf numFmtId="0" fontId="25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0" fillId="0" borderId="0" xfId="0" applyBorder="1"/>
    <xf numFmtId="0" fontId="14" fillId="0" borderId="7" xfId="0" applyFont="1" applyFill="1" applyBorder="1"/>
    <xf numFmtId="0" fontId="14" fillId="0" borderId="14" xfId="0" applyFont="1" applyFill="1" applyBorder="1"/>
    <xf numFmtId="0" fontId="26" fillId="8" borderId="1" xfId="0" applyFont="1" applyFill="1" applyBorder="1" applyAlignment="1">
      <alignment horizontal="center"/>
    </xf>
    <xf numFmtId="164" fontId="2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4" fillId="0" borderId="3" xfId="0" applyFont="1" applyFill="1" applyBorder="1"/>
    <xf numFmtId="0" fontId="14" fillId="0" borderId="18" xfId="0" applyFont="1" applyFill="1" applyBorder="1"/>
    <xf numFmtId="0" fontId="14" fillId="0" borderId="5" xfId="0" applyFont="1" applyFill="1" applyBorder="1"/>
    <xf numFmtId="0" fontId="14" fillId="0" borderId="6" xfId="0" applyFont="1" applyFill="1" applyBorder="1"/>
    <xf numFmtId="0" fontId="4" fillId="6" borderId="1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7" fillId="0" borderId="15" xfId="0" applyFont="1" applyFill="1" applyBorder="1"/>
    <xf numFmtId="0" fontId="12" fillId="0" borderId="2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7" xfId="0" quotePrefix="1" applyFont="1" applyFill="1" applyBorder="1" applyAlignment="1">
      <alignment horizontal="center"/>
    </xf>
    <xf numFmtId="0" fontId="6" fillId="0" borderId="22" xfId="0" quotePrefix="1" applyFont="1" applyFill="1" applyBorder="1" applyAlignment="1">
      <alignment horizontal="center"/>
    </xf>
    <xf numFmtId="0" fontId="14" fillId="0" borderId="26" xfId="0" applyFont="1" applyFill="1" applyBorder="1"/>
    <xf numFmtId="0" fontId="14" fillId="0" borderId="28" xfId="0" applyFont="1" applyFill="1" applyBorder="1"/>
    <xf numFmtId="0" fontId="14" fillId="0" borderId="30" xfId="0" applyFont="1" applyFill="1" applyBorder="1"/>
    <xf numFmtId="0" fontId="21" fillId="0" borderId="0" xfId="0" applyFont="1" applyFill="1"/>
    <xf numFmtId="0" fontId="0" fillId="0" borderId="0" xfId="0" applyFill="1"/>
    <xf numFmtId="0" fontId="4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4" fillId="4" borderId="9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3" fillId="5" borderId="20" xfId="0" applyFont="1" applyFill="1" applyBorder="1" applyAlignment="1">
      <alignment horizontal="center"/>
    </xf>
    <xf numFmtId="0" fontId="23" fillId="5" borderId="19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2" fillId="6" borderId="4" xfId="0" applyFont="1" applyFill="1" applyBorder="1"/>
    <xf numFmtId="0" fontId="6" fillId="0" borderId="22" xfId="0" applyFont="1" applyFill="1" applyBorder="1" applyAlignment="1">
      <alignment horizontal="center"/>
    </xf>
    <xf numFmtId="20" fontId="20" fillId="6" borderId="25" xfId="0" applyNumberFormat="1" applyFont="1" applyFill="1" applyBorder="1" applyAlignment="1">
      <alignment horizontal="center"/>
    </xf>
    <xf numFmtId="20" fontId="20" fillId="6" borderId="27" xfId="0" applyNumberFormat="1" applyFont="1" applyFill="1" applyBorder="1" applyAlignment="1">
      <alignment horizontal="center"/>
    </xf>
    <xf numFmtId="0" fontId="33" fillId="6" borderId="3" xfId="0" applyFont="1" applyFill="1" applyBorder="1"/>
    <xf numFmtId="0" fontId="33" fillId="6" borderId="28" xfId="0" applyFont="1" applyFill="1" applyBorder="1"/>
    <xf numFmtId="0" fontId="16" fillId="0" borderId="2" xfId="0" quotePrefix="1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7" fillId="9" borderId="4" xfId="0" applyFont="1" applyFill="1" applyBorder="1"/>
    <xf numFmtId="20" fontId="20" fillId="6" borderId="29" xfId="0" applyNumberFormat="1" applyFont="1" applyFill="1" applyBorder="1" applyAlignment="1">
      <alignment horizontal="center"/>
    </xf>
    <xf numFmtId="0" fontId="32" fillId="6" borderId="15" xfId="0" applyFont="1" applyFill="1" applyBorder="1"/>
    <xf numFmtId="0" fontId="8" fillId="0" borderId="21" xfId="0" quotePrefix="1" applyFont="1" applyFill="1" applyBorder="1" applyAlignment="1">
      <alignment horizontal="center"/>
    </xf>
  </cellXfs>
  <cellStyles count="7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51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customWidth="1"/>
    <col min="26" max="16384" width="11.42578125" style="1"/>
  </cols>
  <sheetData>
    <row r="1" spans="1:24" ht="30.75">
      <c r="A1" s="80" t="s">
        <v>7</v>
      </c>
      <c r="B1" s="80"/>
      <c r="C1" s="80"/>
      <c r="D1" s="80"/>
      <c r="E1" s="80"/>
      <c r="F1" s="80"/>
      <c r="G1" s="80"/>
      <c r="L1" s="42">
        <v>9</v>
      </c>
    </row>
    <row r="2" spans="1:24" ht="30.75">
      <c r="A2" s="80" t="s">
        <v>8</v>
      </c>
      <c r="B2" s="80"/>
      <c r="C2" s="80"/>
      <c r="D2" s="80"/>
      <c r="E2" s="80"/>
      <c r="F2" s="80"/>
      <c r="G2" s="80"/>
    </row>
    <row r="3" spans="1:24" ht="25.5">
      <c r="A3" s="83" t="s">
        <v>69</v>
      </c>
      <c r="B3" s="83"/>
      <c r="C3" s="83"/>
      <c r="D3" s="83"/>
      <c r="E3" s="83"/>
      <c r="F3" s="83"/>
      <c r="G3" s="83"/>
    </row>
    <row r="4" spans="1:24" ht="25.5">
      <c r="A4" s="83" t="s">
        <v>70</v>
      </c>
      <c r="B4" s="83"/>
      <c r="C4" s="83"/>
      <c r="D4" s="83"/>
      <c r="E4" s="83"/>
      <c r="F4" s="83"/>
      <c r="G4" s="83"/>
    </row>
    <row r="5" spans="1:24" ht="20.25">
      <c r="A5" s="81" t="s">
        <v>71</v>
      </c>
      <c r="B5" s="81"/>
      <c r="C5" s="81"/>
      <c r="D5" s="81"/>
      <c r="E5" s="81"/>
      <c r="F5" s="81"/>
      <c r="G5" s="81"/>
    </row>
    <row r="6" spans="1:24" ht="19.5">
      <c r="A6" s="82" t="s">
        <v>6</v>
      </c>
      <c r="B6" s="82"/>
      <c r="C6" s="82"/>
      <c r="D6" s="82"/>
      <c r="E6" s="82"/>
      <c r="F6" s="82"/>
      <c r="G6" s="82"/>
    </row>
    <row r="7" spans="1:24" ht="20.25" thickBot="1">
      <c r="A7" s="84" t="s">
        <v>72</v>
      </c>
      <c r="B7" s="84"/>
      <c r="C7" s="84"/>
      <c r="D7" s="84"/>
      <c r="E7" s="84"/>
      <c r="F7" s="84"/>
      <c r="G7" s="84"/>
    </row>
    <row r="8" spans="1:24" ht="20.25" thickBot="1">
      <c r="A8" s="77" t="s">
        <v>42</v>
      </c>
      <c r="B8" s="78"/>
      <c r="C8" s="78"/>
      <c r="D8" s="78"/>
      <c r="E8" s="78"/>
      <c r="F8" s="78"/>
      <c r="G8" s="79"/>
    </row>
    <row r="9" spans="1:24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2" t="s">
        <v>19</v>
      </c>
      <c r="I9" s="1"/>
      <c r="J9" s="23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0" t="s">
        <v>21</v>
      </c>
      <c r="W9" s="26" t="s">
        <v>22</v>
      </c>
      <c r="X9" s="26" t="s">
        <v>23</v>
      </c>
    </row>
    <row r="10" spans="1:24" ht="20.25" thickBot="1">
      <c r="A10" s="25" t="s">
        <v>182</v>
      </c>
      <c r="B10" s="6" t="s">
        <v>174</v>
      </c>
      <c r="C10" s="7">
        <v>8</v>
      </c>
      <c r="D10" s="8">
        <v>42</v>
      </c>
      <c r="E10" s="8">
        <v>37</v>
      </c>
      <c r="F10" s="8">
        <f>SUM(D10+E10)</f>
        <v>79</v>
      </c>
      <c r="G10" s="69">
        <f>(F10-C10)</f>
        <v>71</v>
      </c>
      <c r="H10" s="53">
        <v>31168</v>
      </c>
      <c r="I10" s="62" t="s">
        <v>25</v>
      </c>
      <c r="J10" s="24">
        <f t="shared" ref="J10:J45" si="0">(E10-C10*0.5)</f>
        <v>33</v>
      </c>
      <c r="K10" s="3"/>
      <c r="L10" s="34"/>
      <c r="M10" s="28"/>
      <c r="N10" s="28"/>
      <c r="O10" s="28"/>
      <c r="P10" s="55"/>
      <c r="Q10" s="55"/>
      <c r="R10" s="55"/>
      <c r="S10" s="55"/>
      <c r="T10" s="55"/>
      <c r="U10" s="56"/>
      <c r="V10" s="32">
        <f>SUM(M10:U10)</f>
        <v>0</v>
      </c>
      <c r="W10" s="31">
        <f>SUM(P10:U10)</f>
        <v>0</v>
      </c>
      <c r="X10" s="31">
        <f>SUM(S10:U10)</f>
        <v>0</v>
      </c>
    </row>
    <row r="11" spans="1:24" ht="20.25" thickBot="1">
      <c r="A11" s="25" t="s">
        <v>184</v>
      </c>
      <c r="B11" s="6" t="s">
        <v>35</v>
      </c>
      <c r="C11" s="7">
        <v>8</v>
      </c>
      <c r="D11" s="8">
        <v>39</v>
      </c>
      <c r="E11" s="8">
        <v>40</v>
      </c>
      <c r="F11" s="8">
        <f>SUM(D11+E11)</f>
        <v>79</v>
      </c>
      <c r="G11" s="69">
        <f>(F11-C11)</f>
        <v>71</v>
      </c>
      <c r="H11" s="53">
        <v>28111</v>
      </c>
      <c r="J11" s="24">
        <f t="shared" si="0"/>
        <v>36</v>
      </c>
      <c r="K11" s="3"/>
      <c r="L11" s="35"/>
      <c r="M11" s="27"/>
      <c r="N11" s="27"/>
      <c r="O11" s="27"/>
      <c r="P11" s="27"/>
      <c r="Q11" s="27"/>
      <c r="R11" s="27"/>
      <c r="S11" s="43"/>
      <c r="T11" s="43"/>
      <c r="U11" s="44"/>
      <c r="V11" s="33">
        <f>SUM(M11:U11)</f>
        <v>0</v>
      </c>
      <c r="W11" s="29">
        <f>SUM(P11:U11)</f>
        <v>0</v>
      </c>
      <c r="X11" s="29">
        <f>SUM(S11:U11)</f>
        <v>0</v>
      </c>
    </row>
    <row r="12" spans="1:24" ht="19.5">
      <c r="A12" s="25" t="s">
        <v>190</v>
      </c>
      <c r="B12" s="6" t="s">
        <v>35</v>
      </c>
      <c r="C12" s="7">
        <v>9</v>
      </c>
      <c r="D12" s="8">
        <v>38</v>
      </c>
      <c r="E12" s="8">
        <v>42</v>
      </c>
      <c r="F12" s="8">
        <f>SUM(D12+E12)</f>
        <v>80</v>
      </c>
      <c r="G12" s="69">
        <f>(F12-C12)</f>
        <v>71</v>
      </c>
      <c r="H12" s="53">
        <v>27479</v>
      </c>
      <c r="J12" s="24">
        <f t="shared" si="0"/>
        <v>37.5</v>
      </c>
      <c r="K12" s="3"/>
    </row>
    <row r="13" spans="1:24" ht="19.5">
      <c r="A13" s="25" t="s">
        <v>183</v>
      </c>
      <c r="B13" s="6" t="s">
        <v>35</v>
      </c>
      <c r="C13" s="7">
        <v>8</v>
      </c>
      <c r="D13" s="8">
        <v>39</v>
      </c>
      <c r="E13" s="8">
        <v>41</v>
      </c>
      <c r="F13" s="8">
        <f>SUM(D13+E13)</f>
        <v>80</v>
      </c>
      <c r="G13" s="69">
        <f>(F13-C13)</f>
        <v>72</v>
      </c>
      <c r="H13" s="53">
        <v>26068</v>
      </c>
      <c r="J13" s="24">
        <f t="shared" si="0"/>
        <v>37</v>
      </c>
      <c r="K13" s="3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ht="19.5">
      <c r="A14" s="25" t="s">
        <v>66</v>
      </c>
      <c r="B14" s="6" t="s">
        <v>35</v>
      </c>
      <c r="C14" s="7">
        <v>7</v>
      </c>
      <c r="D14" s="8">
        <v>38</v>
      </c>
      <c r="E14" s="8">
        <v>42</v>
      </c>
      <c r="F14" s="8">
        <f>SUM(D14+E14)</f>
        <v>80</v>
      </c>
      <c r="G14" s="69">
        <f>(F14-C14)</f>
        <v>73</v>
      </c>
      <c r="H14" s="53">
        <v>18709</v>
      </c>
      <c r="J14" s="24">
        <f t="shared" si="0"/>
        <v>38.5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ht="19.5">
      <c r="A15" s="25" t="s">
        <v>185</v>
      </c>
      <c r="B15" s="6" t="s">
        <v>174</v>
      </c>
      <c r="C15" s="7">
        <v>8</v>
      </c>
      <c r="D15" s="8">
        <v>43</v>
      </c>
      <c r="E15" s="8">
        <v>39</v>
      </c>
      <c r="F15" s="8">
        <f>SUM(D15+E15)</f>
        <v>82</v>
      </c>
      <c r="G15" s="69">
        <f>(F15-C15)</f>
        <v>74</v>
      </c>
      <c r="H15" s="53">
        <v>19608</v>
      </c>
      <c r="J15" s="24">
        <f t="shared" si="0"/>
        <v>35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ht="19.5">
      <c r="A16" s="25" t="s">
        <v>177</v>
      </c>
      <c r="B16" s="6" t="s">
        <v>29</v>
      </c>
      <c r="C16" s="7">
        <v>7</v>
      </c>
      <c r="D16" s="8">
        <v>39</v>
      </c>
      <c r="E16" s="8">
        <v>42</v>
      </c>
      <c r="F16" s="8">
        <f>SUM(D16+E16)</f>
        <v>81</v>
      </c>
      <c r="G16" s="69">
        <f>(F16-C16)</f>
        <v>74</v>
      </c>
      <c r="H16" s="53">
        <v>32441</v>
      </c>
      <c r="J16" s="24">
        <f t="shared" si="0"/>
        <v>38.5</v>
      </c>
    </row>
    <row r="17" spans="1:23" ht="20.25" thickBot="1">
      <c r="A17" s="25" t="s">
        <v>106</v>
      </c>
      <c r="B17" s="6" t="s">
        <v>67</v>
      </c>
      <c r="C17" s="7">
        <v>9</v>
      </c>
      <c r="D17" s="8">
        <v>42</v>
      </c>
      <c r="E17" s="8">
        <v>42</v>
      </c>
      <c r="F17" s="8">
        <f>SUM(D17+E17)</f>
        <v>84</v>
      </c>
      <c r="G17" s="69">
        <f>(F17-C17)</f>
        <v>75</v>
      </c>
      <c r="H17" s="53">
        <v>22209</v>
      </c>
      <c r="J17" s="24">
        <f t="shared" si="0"/>
        <v>37.5</v>
      </c>
    </row>
    <row r="18" spans="1:23" ht="20.25" thickBot="1">
      <c r="A18" s="25" t="s">
        <v>64</v>
      </c>
      <c r="B18" s="6" t="s">
        <v>28</v>
      </c>
      <c r="C18" s="7">
        <v>0</v>
      </c>
      <c r="D18" s="8">
        <v>37</v>
      </c>
      <c r="E18" s="8">
        <v>39</v>
      </c>
      <c r="F18" s="8">
        <f>SUM(D18+E18)</f>
        <v>76</v>
      </c>
      <c r="G18" s="69">
        <f>(F18-C18)</f>
        <v>76</v>
      </c>
      <c r="H18" s="53">
        <v>27448</v>
      </c>
      <c r="I18" s="62" t="s">
        <v>24</v>
      </c>
      <c r="J18" s="24">
        <f t="shared" si="0"/>
        <v>39</v>
      </c>
    </row>
    <row r="19" spans="1:23" ht="20.25" thickBot="1">
      <c r="A19" s="25" t="s">
        <v>163</v>
      </c>
      <c r="B19" s="6" t="s">
        <v>35</v>
      </c>
      <c r="C19" s="7">
        <v>3</v>
      </c>
      <c r="D19" s="8">
        <v>40</v>
      </c>
      <c r="E19" s="8">
        <v>39</v>
      </c>
      <c r="F19" s="8">
        <f>SUM(D19+E19)</f>
        <v>79</v>
      </c>
      <c r="G19" s="69">
        <f>(F19-C19)</f>
        <v>76</v>
      </c>
      <c r="H19" s="53">
        <v>25824</v>
      </c>
      <c r="I19" s="62" t="s">
        <v>33</v>
      </c>
      <c r="J19" s="24">
        <f t="shared" si="0"/>
        <v>37.5</v>
      </c>
    </row>
    <row r="20" spans="1:23" ht="19.5">
      <c r="A20" s="25" t="s">
        <v>54</v>
      </c>
      <c r="B20" s="6" t="s">
        <v>35</v>
      </c>
      <c r="C20" s="7">
        <v>9</v>
      </c>
      <c r="D20" s="8">
        <v>40</v>
      </c>
      <c r="E20" s="8">
        <v>45</v>
      </c>
      <c r="F20" s="8">
        <f>SUM(D20+E20)</f>
        <v>85</v>
      </c>
      <c r="G20" s="69">
        <f>(F20-C20)</f>
        <v>76</v>
      </c>
      <c r="H20" s="53">
        <v>30559</v>
      </c>
      <c r="J20" s="24">
        <f t="shared" si="0"/>
        <v>40.5</v>
      </c>
    </row>
    <row r="21" spans="1:23" ht="19.5">
      <c r="A21" s="25" t="s">
        <v>188</v>
      </c>
      <c r="B21" s="6" t="s">
        <v>189</v>
      </c>
      <c r="C21" s="7">
        <v>9</v>
      </c>
      <c r="D21" s="8">
        <v>46</v>
      </c>
      <c r="E21" s="8">
        <v>40</v>
      </c>
      <c r="F21" s="8">
        <f>SUM(D21+E21)</f>
        <v>86</v>
      </c>
      <c r="G21" s="69">
        <f>(F21-C21)</f>
        <v>77</v>
      </c>
      <c r="H21" s="53">
        <v>24009</v>
      </c>
      <c r="J21" s="24">
        <f t="shared" si="0"/>
        <v>35.5</v>
      </c>
    </row>
    <row r="22" spans="1:23" ht="19.5">
      <c r="A22" s="25" t="s">
        <v>162</v>
      </c>
      <c r="B22" s="6" t="s">
        <v>26</v>
      </c>
      <c r="C22" s="7">
        <v>3</v>
      </c>
      <c r="D22" s="8">
        <v>38</v>
      </c>
      <c r="E22" s="8">
        <v>42</v>
      </c>
      <c r="F22" s="8">
        <f>SUM(D22+E22)</f>
        <v>80</v>
      </c>
      <c r="G22" s="69">
        <f>(F22-C22)</f>
        <v>77</v>
      </c>
      <c r="H22" s="53">
        <v>28240</v>
      </c>
      <c r="J22" s="24">
        <f t="shared" si="0"/>
        <v>40.5</v>
      </c>
      <c r="V22" s="1">
        <v>68.5</v>
      </c>
      <c r="W22" s="1" t="s">
        <v>31</v>
      </c>
    </row>
    <row r="23" spans="1:23" ht="19.5">
      <c r="A23" s="25" t="s">
        <v>249</v>
      </c>
      <c r="B23" s="6" t="s">
        <v>29</v>
      </c>
      <c r="C23" s="7">
        <v>9</v>
      </c>
      <c r="D23" s="8">
        <v>43</v>
      </c>
      <c r="E23" s="8">
        <v>43</v>
      </c>
      <c r="F23" s="8">
        <f>SUM(D23+E23)</f>
        <v>86</v>
      </c>
      <c r="G23" s="69">
        <f>(F23-C23)</f>
        <v>77</v>
      </c>
      <c r="H23" s="53">
        <v>29566</v>
      </c>
      <c r="J23" s="24">
        <f t="shared" si="0"/>
        <v>38.5</v>
      </c>
      <c r="V23" s="1">
        <v>70.099999999999994</v>
      </c>
      <c r="W23" s="1" t="s">
        <v>32</v>
      </c>
    </row>
    <row r="24" spans="1:23" ht="19.5">
      <c r="A24" s="25" t="s">
        <v>125</v>
      </c>
      <c r="B24" s="6" t="s">
        <v>67</v>
      </c>
      <c r="C24" s="7">
        <v>9</v>
      </c>
      <c r="D24" s="8">
        <v>47</v>
      </c>
      <c r="E24" s="8">
        <v>40</v>
      </c>
      <c r="F24" s="8">
        <f>SUM(D24+E24)</f>
        <v>87</v>
      </c>
      <c r="G24" s="69">
        <f>(F24-C24)</f>
        <v>78</v>
      </c>
      <c r="H24" s="53">
        <v>28402</v>
      </c>
      <c r="J24" s="24">
        <f t="shared" si="0"/>
        <v>35.5</v>
      </c>
    </row>
    <row r="25" spans="1:23" ht="19.5">
      <c r="A25" s="25" t="s">
        <v>168</v>
      </c>
      <c r="B25" s="6" t="s">
        <v>65</v>
      </c>
      <c r="C25" s="7">
        <v>5</v>
      </c>
      <c r="D25" s="8">
        <v>42</v>
      </c>
      <c r="E25" s="8">
        <v>41</v>
      </c>
      <c r="F25" s="8">
        <f>SUM(D25+E25)</f>
        <v>83</v>
      </c>
      <c r="G25" s="69">
        <f>(F25-C25)</f>
        <v>78</v>
      </c>
      <c r="H25" s="53">
        <v>28522</v>
      </c>
      <c r="J25" s="24">
        <f t="shared" si="0"/>
        <v>38.5</v>
      </c>
    </row>
    <row r="26" spans="1:23" ht="19.5">
      <c r="A26" s="25" t="s">
        <v>173</v>
      </c>
      <c r="B26" s="6" t="s">
        <v>174</v>
      </c>
      <c r="C26" s="7">
        <v>7</v>
      </c>
      <c r="D26" s="8">
        <v>44</v>
      </c>
      <c r="E26" s="8">
        <v>41</v>
      </c>
      <c r="F26" s="8">
        <f>SUM(D26+E26)</f>
        <v>85</v>
      </c>
      <c r="G26" s="69">
        <f>(F26-C26)</f>
        <v>78</v>
      </c>
      <c r="H26" s="53">
        <v>31195</v>
      </c>
      <c r="J26" s="24">
        <f t="shared" si="0"/>
        <v>37.5</v>
      </c>
    </row>
    <row r="27" spans="1:23" ht="19.5">
      <c r="A27" s="25" t="s">
        <v>181</v>
      </c>
      <c r="B27" s="6" t="s">
        <v>51</v>
      </c>
      <c r="C27" s="7">
        <v>8</v>
      </c>
      <c r="D27" s="8">
        <v>42</v>
      </c>
      <c r="E27" s="8">
        <v>44</v>
      </c>
      <c r="F27" s="8">
        <f>SUM(D27+E27)</f>
        <v>86</v>
      </c>
      <c r="G27" s="69">
        <f>(F27-C27)</f>
        <v>78</v>
      </c>
      <c r="H27" s="53">
        <v>22419</v>
      </c>
      <c r="J27" s="24">
        <f t="shared" si="0"/>
        <v>40</v>
      </c>
    </row>
    <row r="28" spans="1:23" ht="19.5">
      <c r="A28" s="25" t="s">
        <v>130</v>
      </c>
      <c r="B28" s="6" t="s">
        <v>27</v>
      </c>
      <c r="C28" s="7">
        <v>2</v>
      </c>
      <c r="D28" s="8">
        <v>42</v>
      </c>
      <c r="E28" s="8">
        <v>39</v>
      </c>
      <c r="F28" s="8">
        <f>SUM(D28+E28)</f>
        <v>81</v>
      </c>
      <c r="G28" s="69">
        <f>(F28-C28)</f>
        <v>79</v>
      </c>
      <c r="H28" s="53">
        <v>29973</v>
      </c>
      <c r="J28" s="24">
        <f t="shared" si="0"/>
        <v>38</v>
      </c>
    </row>
    <row r="29" spans="1:23" ht="19.5">
      <c r="A29" s="25" t="s">
        <v>191</v>
      </c>
      <c r="B29" s="6" t="s">
        <v>35</v>
      </c>
      <c r="C29" s="7">
        <v>9</v>
      </c>
      <c r="D29" s="8">
        <v>44</v>
      </c>
      <c r="E29" s="8">
        <v>44</v>
      </c>
      <c r="F29" s="8">
        <f>SUM(D29+E29)</f>
        <v>88</v>
      </c>
      <c r="G29" s="69">
        <f>(F29-C29)</f>
        <v>79</v>
      </c>
      <c r="H29" s="53">
        <v>28221</v>
      </c>
      <c r="J29" s="24">
        <f t="shared" si="0"/>
        <v>39.5</v>
      </c>
    </row>
    <row r="30" spans="1:23" ht="19.5">
      <c r="A30" s="25" t="s">
        <v>48</v>
      </c>
      <c r="B30" s="6" t="s">
        <v>26</v>
      </c>
      <c r="C30" s="7">
        <v>2</v>
      </c>
      <c r="D30" s="8">
        <v>37</v>
      </c>
      <c r="E30" s="8">
        <v>45</v>
      </c>
      <c r="F30" s="8">
        <f>SUM(D30+E30)</f>
        <v>82</v>
      </c>
      <c r="G30" s="69">
        <f>(F30-C30)</f>
        <v>80</v>
      </c>
      <c r="H30" s="53">
        <v>27313</v>
      </c>
      <c r="J30" s="24">
        <f t="shared" si="0"/>
        <v>44</v>
      </c>
    </row>
    <row r="31" spans="1:23" ht="19.5">
      <c r="A31" s="25" t="s">
        <v>176</v>
      </c>
      <c r="B31" s="6" t="s">
        <v>26</v>
      </c>
      <c r="C31" s="7">
        <v>7</v>
      </c>
      <c r="D31" s="8">
        <v>42</v>
      </c>
      <c r="E31" s="8">
        <v>45</v>
      </c>
      <c r="F31" s="8">
        <f>SUM(D31+E31)</f>
        <v>87</v>
      </c>
      <c r="G31" s="69">
        <f>(F31-C31)</f>
        <v>80</v>
      </c>
      <c r="H31" s="53">
        <v>30725</v>
      </c>
      <c r="J31" s="24">
        <f t="shared" si="0"/>
        <v>41.5</v>
      </c>
    </row>
    <row r="32" spans="1:23" ht="19.5">
      <c r="A32" s="25" t="s">
        <v>167</v>
      </c>
      <c r="B32" s="6" t="s">
        <v>67</v>
      </c>
      <c r="C32" s="7">
        <v>5</v>
      </c>
      <c r="D32" s="8">
        <v>39</v>
      </c>
      <c r="E32" s="8">
        <v>46</v>
      </c>
      <c r="F32" s="8">
        <f>SUM(D32+E32)</f>
        <v>85</v>
      </c>
      <c r="G32" s="69">
        <f>(F32-C32)</f>
        <v>80</v>
      </c>
      <c r="H32" s="53">
        <v>26606</v>
      </c>
      <c r="J32" s="24">
        <f t="shared" si="0"/>
        <v>43.5</v>
      </c>
    </row>
    <row r="33" spans="1:10" ht="19.5">
      <c r="A33" s="25" t="s">
        <v>165</v>
      </c>
      <c r="B33" s="6" t="s">
        <v>166</v>
      </c>
      <c r="C33" s="7">
        <v>4</v>
      </c>
      <c r="D33" s="8">
        <v>41</v>
      </c>
      <c r="E33" s="8">
        <v>46</v>
      </c>
      <c r="F33" s="8">
        <f>SUM(D33+E33)</f>
        <v>87</v>
      </c>
      <c r="G33" s="69">
        <f>(F33-C33)</f>
        <v>83</v>
      </c>
      <c r="H33" s="53">
        <v>28353</v>
      </c>
      <c r="J33" s="24">
        <f t="shared" si="0"/>
        <v>44</v>
      </c>
    </row>
    <row r="34" spans="1:10" ht="19.5">
      <c r="A34" s="25" t="s">
        <v>186</v>
      </c>
      <c r="B34" s="6" t="s">
        <v>28</v>
      </c>
      <c r="C34" s="7">
        <v>9</v>
      </c>
      <c r="D34" s="8">
        <v>45</v>
      </c>
      <c r="E34" s="8">
        <v>47</v>
      </c>
      <c r="F34" s="8">
        <f>SUM(D34+E34)</f>
        <v>92</v>
      </c>
      <c r="G34" s="69">
        <f>(F34-C34)</f>
        <v>83</v>
      </c>
      <c r="H34" s="53">
        <v>20656</v>
      </c>
      <c r="J34" s="24">
        <f t="shared" si="0"/>
        <v>42.5</v>
      </c>
    </row>
    <row r="35" spans="1:10" ht="19.5">
      <c r="A35" s="25" t="s">
        <v>39</v>
      </c>
      <c r="B35" s="6" t="s">
        <v>28</v>
      </c>
      <c r="C35" s="7">
        <v>-1</v>
      </c>
      <c r="D35" s="8">
        <v>40</v>
      </c>
      <c r="E35" s="8">
        <v>44</v>
      </c>
      <c r="F35" s="8">
        <f>SUM(D35+E35)</f>
        <v>84</v>
      </c>
      <c r="G35" s="69">
        <f>(F35-C35)</f>
        <v>85</v>
      </c>
      <c r="H35" s="53">
        <v>26822</v>
      </c>
      <c r="J35" s="24">
        <f t="shared" si="0"/>
        <v>44.5</v>
      </c>
    </row>
    <row r="36" spans="1:10" ht="19.5">
      <c r="A36" s="25" t="s">
        <v>169</v>
      </c>
      <c r="B36" s="6" t="s">
        <v>26</v>
      </c>
      <c r="C36" s="7">
        <v>6</v>
      </c>
      <c r="D36" s="8">
        <v>48</v>
      </c>
      <c r="E36" s="8">
        <v>44</v>
      </c>
      <c r="F36" s="8">
        <f>SUM(D36+E36)</f>
        <v>92</v>
      </c>
      <c r="G36" s="69">
        <f>(F36-C36)</f>
        <v>86</v>
      </c>
      <c r="H36" s="53">
        <v>27990</v>
      </c>
      <c r="J36" s="24">
        <f t="shared" si="0"/>
        <v>41</v>
      </c>
    </row>
    <row r="37" spans="1:10" ht="19.5">
      <c r="A37" s="25" t="s">
        <v>134</v>
      </c>
      <c r="B37" s="6" t="s">
        <v>27</v>
      </c>
      <c r="C37" s="7">
        <v>5</v>
      </c>
      <c r="D37" s="8">
        <v>46</v>
      </c>
      <c r="E37" s="8">
        <v>45</v>
      </c>
      <c r="F37" s="8">
        <f>SUM(D37+E37)</f>
        <v>91</v>
      </c>
      <c r="G37" s="69">
        <f>(F37-C37)</f>
        <v>86</v>
      </c>
      <c r="H37" s="53">
        <v>24784</v>
      </c>
      <c r="J37" s="24">
        <f t="shared" si="0"/>
        <v>42.5</v>
      </c>
    </row>
    <row r="38" spans="1:10" ht="19.5">
      <c r="A38" s="25" t="s">
        <v>170</v>
      </c>
      <c r="B38" s="6" t="s">
        <v>35</v>
      </c>
      <c r="C38" s="7">
        <v>6</v>
      </c>
      <c r="D38" s="8">
        <v>51</v>
      </c>
      <c r="E38" s="8">
        <v>42</v>
      </c>
      <c r="F38" s="8">
        <f>SUM(D38+E38)</f>
        <v>93</v>
      </c>
      <c r="G38" s="69">
        <f>(F38-C38)</f>
        <v>87</v>
      </c>
      <c r="H38" s="53">
        <v>28682</v>
      </c>
      <c r="J38" s="24">
        <f t="shared" si="0"/>
        <v>39</v>
      </c>
    </row>
    <row r="39" spans="1:10" ht="19.5">
      <c r="A39" s="25" t="s">
        <v>179</v>
      </c>
      <c r="B39" s="6" t="s">
        <v>180</v>
      </c>
      <c r="C39" s="7">
        <v>8</v>
      </c>
      <c r="D39" s="8">
        <v>47</v>
      </c>
      <c r="E39" s="8">
        <v>48</v>
      </c>
      <c r="F39" s="8">
        <f>SUM(D39+E39)</f>
        <v>95</v>
      </c>
      <c r="G39" s="69">
        <f>(F39-C39)</f>
        <v>87</v>
      </c>
      <c r="H39" s="53">
        <v>23107</v>
      </c>
      <c r="J39" s="24">
        <f t="shared" si="0"/>
        <v>44</v>
      </c>
    </row>
    <row r="40" spans="1:10" ht="19.5">
      <c r="A40" s="25" t="s">
        <v>187</v>
      </c>
      <c r="B40" s="6" t="s">
        <v>30</v>
      </c>
      <c r="C40" s="7">
        <v>9</v>
      </c>
      <c r="D40" s="8">
        <v>48</v>
      </c>
      <c r="E40" s="8">
        <v>48</v>
      </c>
      <c r="F40" s="8">
        <f>SUM(D40+E40)</f>
        <v>96</v>
      </c>
      <c r="G40" s="69">
        <f>(F40-C40)</f>
        <v>87</v>
      </c>
      <c r="H40" s="53">
        <v>29148</v>
      </c>
      <c r="J40" s="24">
        <f t="shared" si="0"/>
        <v>43.5</v>
      </c>
    </row>
    <row r="41" spans="1:10" ht="19.5">
      <c r="A41" s="25" t="s">
        <v>175</v>
      </c>
      <c r="B41" s="6" t="s">
        <v>174</v>
      </c>
      <c r="C41" s="7">
        <v>7</v>
      </c>
      <c r="D41" s="8">
        <v>41</v>
      </c>
      <c r="E41" s="8">
        <v>53</v>
      </c>
      <c r="F41" s="8">
        <f>SUM(D41+E41)</f>
        <v>94</v>
      </c>
      <c r="G41" s="69">
        <f>(F41-C41)</f>
        <v>87</v>
      </c>
      <c r="H41" s="53">
        <v>33958</v>
      </c>
      <c r="J41" s="24">
        <f t="shared" si="0"/>
        <v>49.5</v>
      </c>
    </row>
    <row r="42" spans="1:10" ht="19.5">
      <c r="A42" s="25" t="s">
        <v>172</v>
      </c>
      <c r="B42" s="6" t="s">
        <v>67</v>
      </c>
      <c r="C42" s="7">
        <v>7</v>
      </c>
      <c r="D42" s="8">
        <v>49</v>
      </c>
      <c r="E42" s="8">
        <v>49</v>
      </c>
      <c r="F42" s="8">
        <f>SUM(D42+E42)</f>
        <v>98</v>
      </c>
      <c r="G42" s="69">
        <f>(F42-C42)</f>
        <v>91</v>
      </c>
      <c r="H42" s="53">
        <v>24268</v>
      </c>
      <c r="J42" s="24">
        <f t="shared" si="0"/>
        <v>45.5</v>
      </c>
    </row>
    <row r="43" spans="1:10" ht="19.5">
      <c r="A43" s="25" t="s">
        <v>192</v>
      </c>
      <c r="B43" s="6" t="s">
        <v>67</v>
      </c>
      <c r="C43" s="7">
        <v>9</v>
      </c>
      <c r="D43" s="8">
        <v>47</v>
      </c>
      <c r="E43" s="8">
        <v>53</v>
      </c>
      <c r="F43" s="8">
        <f>SUM(D43+E43)</f>
        <v>100</v>
      </c>
      <c r="G43" s="69">
        <f>(F43-C43)</f>
        <v>91</v>
      </c>
      <c r="H43" s="53">
        <v>28317</v>
      </c>
      <c r="J43" s="24">
        <f t="shared" si="0"/>
        <v>48.5</v>
      </c>
    </row>
    <row r="44" spans="1:10" ht="19.5">
      <c r="A44" s="25" t="s">
        <v>171</v>
      </c>
      <c r="B44" s="6" t="s">
        <v>67</v>
      </c>
      <c r="C44" s="7">
        <v>7</v>
      </c>
      <c r="D44" s="8" t="s">
        <v>5</v>
      </c>
      <c r="E44" s="8" t="s">
        <v>250</v>
      </c>
      <c r="F44" s="8" t="s">
        <v>251</v>
      </c>
      <c r="G44" s="70" t="s">
        <v>12</v>
      </c>
      <c r="H44" s="53">
        <v>26225</v>
      </c>
    </row>
    <row r="45" spans="1:10" ht="19.5">
      <c r="A45" s="25" t="s">
        <v>178</v>
      </c>
      <c r="B45" s="6" t="s">
        <v>166</v>
      </c>
      <c r="C45" s="7">
        <v>7</v>
      </c>
      <c r="D45" s="8" t="s">
        <v>5</v>
      </c>
      <c r="E45" s="8" t="s">
        <v>250</v>
      </c>
      <c r="F45" s="8" t="s">
        <v>251</v>
      </c>
      <c r="G45" s="70" t="s">
        <v>12</v>
      </c>
      <c r="H45" s="53">
        <v>30391</v>
      </c>
    </row>
    <row r="46" spans="1:10" ht="20.25" thickBot="1">
      <c r="A46" s="64" t="s">
        <v>164</v>
      </c>
      <c r="B46" s="65" t="s">
        <v>26</v>
      </c>
      <c r="C46" s="66">
        <v>4</v>
      </c>
      <c r="D46" s="67" t="s">
        <v>5</v>
      </c>
      <c r="E46" s="67" t="s">
        <v>250</v>
      </c>
      <c r="F46" s="67" t="s">
        <v>251</v>
      </c>
      <c r="G46" s="71" t="s">
        <v>12</v>
      </c>
      <c r="H46" s="68">
        <v>25939</v>
      </c>
    </row>
  </sheetData>
  <sortState ref="A10:I46">
    <sortCondition ref="G10:G46"/>
    <sortCondition ref="E10:E46"/>
    <sortCondition ref="D10:D46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51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customWidth="1"/>
    <col min="13" max="21" width="3" style="1" customWidth="1"/>
    <col min="22" max="24" width="12.140625" style="1" hidden="1" customWidth="1"/>
    <col min="25" max="34" width="11.42578125" style="1" customWidth="1"/>
    <col min="35" max="16384" width="11.42578125" style="1"/>
  </cols>
  <sheetData>
    <row r="1" spans="1:24" ht="30.75">
      <c r="A1" s="80" t="s">
        <v>7</v>
      </c>
      <c r="B1" s="80"/>
      <c r="C1" s="80"/>
      <c r="D1" s="80"/>
      <c r="E1" s="80"/>
      <c r="F1" s="80"/>
      <c r="G1" s="80"/>
    </row>
    <row r="2" spans="1:24" ht="30.75">
      <c r="A2" s="80" t="s">
        <v>8</v>
      </c>
      <c r="B2" s="80"/>
      <c r="C2" s="80"/>
      <c r="D2" s="80"/>
      <c r="E2" s="80"/>
      <c r="F2" s="80"/>
      <c r="G2" s="80"/>
    </row>
    <row r="3" spans="1:24" ht="25.5">
      <c r="A3" s="83" t="str">
        <f>'CAB 0-9'!A3:G3</f>
        <v>LINKS</v>
      </c>
      <c r="B3" s="83"/>
      <c r="C3" s="83"/>
      <c r="D3" s="83"/>
      <c r="E3" s="83"/>
      <c r="F3" s="83"/>
      <c r="G3" s="83"/>
    </row>
    <row r="4" spans="1:24" ht="25.5">
      <c r="A4" s="83" t="str">
        <f>'CAB 0-9'!A4:G4</f>
        <v>PINAMAR S.A.</v>
      </c>
      <c r="B4" s="83"/>
      <c r="C4" s="83"/>
      <c r="D4" s="83"/>
      <c r="E4" s="83"/>
      <c r="F4" s="83"/>
      <c r="G4" s="83"/>
    </row>
    <row r="5" spans="1:24" ht="20.25">
      <c r="A5" s="81" t="str">
        <f>'CAB 0-9'!A5:G5</f>
        <v>6° FECHA DE MAYORES</v>
      </c>
      <c r="B5" s="81"/>
      <c r="C5" s="81"/>
      <c r="D5" s="81"/>
      <c r="E5" s="81"/>
      <c r="F5" s="81"/>
      <c r="G5" s="81"/>
    </row>
    <row r="6" spans="1:24" ht="19.5">
      <c r="A6" s="82" t="s">
        <v>6</v>
      </c>
      <c r="B6" s="82"/>
      <c r="C6" s="82"/>
      <c r="D6" s="82"/>
      <c r="E6" s="82"/>
      <c r="F6" s="82"/>
      <c r="G6" s="82"/>
    </row>
    <row r="7" spans="1:24" ht="20.25" thickBot="1">
      <c r="A7" s="85" t="str">
        <f>'CAB 0-9'!A7:E7</f>
        <v>DOMINGO 30 DE SEPTIEMBRE DE 2018</v>
      </c>
      <c r="B7" s="85"/>
      <c r="C7" s="85"/>
      <c r="D7" s="85"/>
      <c r="E7" s="85"/>
      <c r="F7" s="85"/>
      <c r="G7" s="85"/>
      <c r="H7" s="54"/>
    </row>
    <row r="8" spans="1:24" ht="20.25" thickBot="1">
      <c r="A8" s="77" t="s">
        <v>10</v>
      </c>
      <c r="B8" s="78"/>
      <c r="C8" s="78"/>
      <c r="D8" s="78"/>
      <c r="E8" s="78"/>
      <c r="F8" s="78"/>
      <c r="G8" s="79"/>
    </row>
    <row r="9" spans="1:24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2" t="s">
        <v>19</v>
      </c>
      <c r="J9" s="23" t="s">
        <v>20</v>
      </c>
    </row>
    <row r="10" spans="1:24" ht="19.5">
      <c r="A10" s="25" t="s">
        <v>205</v>
      </c>
      <c r="B10" s="6" t="s">
        <v>180</v>
      </c>
      <c r="C10" s="7">
        <v>13</v>
      </c>
      <c r="D10" s="8">
        <v>37</v>
      </c>
      <c r="E10" s="8">
        <v>45</v>
      </c>
      <c r="F10" s="8">
        <f>SUM(D10+E10)</f>
        <v>82</v>
      </c>
      <c r="G10" s="69">
        <f>(F10-C10)</f>
        <v>69</v>
      </c>
      <c r="H10" s="53">
        <v>26696</v>
      </c>
      <c r="J10" s="24">
        <f>(E10-C10*0.5)</f>
        <v>38.5</v>
      </c>
    </row>
    <row r="11" spans="1:24" ht="19.5">
      <c r="A11" s="25" t="s">
        <v>112</v>
      </c>
      <c r="B11" s="6" t="s">
        <v>180</v>
      </c>
      <c r="C11" s="7">
        <v>15</v>
      </c>
      <c r="D11" s="8">
        <v>43</v>
      </c>
      <c r="E11" s="8">
        <v>42</v>
      </c>
      <c r="F11" s="8">
        <f>SUM(D11+E11)</f>
        <v>85</v>
      </c>
      <c r="G11" s="69">
        <f>(F11-C11)</f>
        <v>70</v>
      </c>
      <c r="H11" s="53">
        <v>25041</v>
      </c>
      <c r="J11" s="24">
        <f t="shared" ref="J11:J43" si="0">(E11-C11*0.5)</f>
        <v>34.5</v>
      </c>
      <c r="V11" s="1" t="s">
        <v>21</v>
      </c>
      <c r="W11" s="1" t="s">
        <v>22</v>
      </c>
      <c r="X11" s="1" t="s">
        <v>23</v>
      </c>
    </row>
    <row r="12" spans="1:24" ht="19.5">
      <c r="A12" s="25" t="s">
        <v>196</v>
      </c>
      <c r="B12" s="6" t="s">
        <v>35</v>
      </c>
      <c r="C12" s="7">
        <v>10</v>
      </c>
      <c r="D12" s="8">
        <v>41</v>
      </c>
      <c r="E12" s="8">
        <v>40</v>
      </c>
      <c r="F12" s="8">
        <f>SUM(D12+E12)</f>
        <v>81</v>
      </c>
      <c r="G12" s="69">
        <f>(F12-C12)</f>
        <v>71</v>
      </c>
      <c r="H12" s="53">
        <v>31803</v>
      </c>
      <c r="J12" s="24">
        <f t="shared" si="0"/>
        <v>35</v>
      </c>
      <c r="V12" s="1">
        <f>SUM(M12:U12)-C12*0.5</f>
        <v>-5</v>
      </c>
      <c r="W12" s="1">
        <f>SUM(P12:U12)-C12*0.33</f>
        <v>-3.3000000000000003</v>
      </c>
      <c r="X12" s="1">
        <f>SUM(S12:U12)-C12*0.166</f>
        <v>-1.6600000000000001</v>
      </c>
    </row>
    <row r="13" spans="1:24" ht="19.5">
      <c r="A13" s="25" t="s">
        <v>199</v>
      </c>
      <c r="B13" s="6" t="s">
        <v>189</v>
      </c>
      <c r="C13" s="7">
        <v>11</v>
      </c>
      <c r="D13" s="8">
        <v>39</v>
      </c>
      <c r="E13" s="8">
        <v>43</v>
      </c>
      <c r="F13" s="8">
        <f>SUM(D13+E13)</f>
        <v>82</v>
      </c>
      <c r="G13" s="69">
        <f>(F13-C13)</f>
        <v>71</v>
      </c>
      <c r="H13" s="53">
        <v>23787</v>
      </c>
      <c r="J13" s="24">
        <f t="shared" si="0"/>
        <v>37.5</v>
      </c>
      <c r="V13" s="1">
        <f>SUM(M13:U13)-C13*0.5</f>
        <v>-5.5</v>
      </c>
      <c r="W13" s="1">
        <f>SUM(P13:U13)-C13*0.33</f>
        <v>-3.6300000000000003</v>
      </c>
      <c r="X13" s="1">
        <f>SUM(S13:U13)-C13*0.166</f>
        <v>-1.8260000000000001</v>
      </c>
    </row>
    <row r="14" spans="1:24" ht="19.5">
      <c r="A14" s="25" t="s">
        <v>194</v>
      </c>
      <c r="B14" s="6" t="s">
        <v>174</v>
      </c>
      <c r="C14" s="7">
        <v>10</v>
      </c>
      <c r="D14" s="8">
        <v>40</v>
      </c>
      <c r="E14" s="8">
        <v>42</v>
      </c>
      <c r="F14" s="8">
        <f>SUM(D14+E14)</f>
        <v>82</v>
      </c>
      <c r="G14" s="69">
        <f>(F14-C14)</f>
        <v>72</v>
      </c>
      <c r="H14" s="53">
        <v>25461</v>
      </c>
      <c r="J14" s="24">
        <f t="shared" si="0"/>
        <v>37</v>
      </c>
    </row>
    <row r="15" spans="1:24" ht="19.5">
      <c r="A15" s="25" t="s">
        <v>55</v>
      </c>
      <c r="B15" s="6" t="s">
        <v>26</v>
      </c>
      <c r="C15" s="7">
        <v>16</v>
      </c>
      <c r="D15" s="8">
        <v>44</v>
      </c>
      <c r="E15" s="8">
        <v>44</v>
      </c>
      <c r="F15" s="8">
        <f>SUM(D15+E15)</f>
        <v>88</v>
      </c>
      <c r="G15" s="69">
        <f>(F15-C15)</f>
        <v>72</v>
      </c>
      <c r="H15" s="53">
        <v>28655</v>
      </c>
      <c r="J15" s="24">
        <f t="shared" si="0"/>
        <v>36</v>
      </c>
    </row>
    <row r="16" spans="1:24" ht="19.5">
      <c r="A16" s="25" t="s">
        <v>204</v>
      </c>
      <c r="B16" s="6" t="s">
        <v>166</v>
      </c>
      <c r="C16" s="7">
        <v>12</v>
      </c>
      <c r="D16" s="8">
        <v>43</v>
      </c>
      <c r="E16" s="8">
        <v>42</v>
      </c>
      <c r="F16" s="8">
        <f>SUM(D16+E16)</f>
        <v>85</v>
      </c>
      <c r="G16" s="69">
        <f>(F16-C16)</f>
        <v>73</v>
      </c>
      <c r="H16" s="53">
        <v>29606</v>
      </c>
      <c r="J16" s="24">
        <f t="shared" si="0"/>
        <v>36</v>
      </c>
    </row>
    <row r="17" spans="1:10" ht="19.5">
      <c r="A17" s="25" t="s">
        <v>195</v>
      </c>
      <c r="B17" s="6" t="s">
        <v>29</v>
      </c>
      <c r="C17" s="7">
        <v>10</v>
      </c>
      <c r="D17" s="8">
        <v>44</v>
      </c>
      <c r="E17" s="8">
        <v>40</v>
      </c>
      <c r="F17" s="8">
        <f>SUM(D17+E17)</f>
        <v>84</v>
      </c>
      <c r="G17" s="69">
        <f>(F17-C17)</f>
        <v>74</v>
      </c>
      <c r="H17" s="53">
        <v>29104</v>
      </c>
      <c r="J17" s="24">
        <f t="shared" si="0"/>
        <v>35</v>
      </c>
    </row>
    <row r="18" spans="1:10" ht="19.5">
      <c r="A18" s="25" t="s">
        <v>85</v>
      </c>
      <c r="B18" s="6" t="s">
        <v>29</v>
      </c>
      <c r="C18" s="7">
        <v>12</v>
      </c>
      <c r="D18" s="8">
        <v>42</v>
      </c>
      <c r="E18" s="8">
        <v>44</v>
      </c>
      <c r="F18" s="8">
        <f>SUM(D18+E18)</f>
        <v>86</v>
      </c>
      <c r="G18" s="69">
        <f>(F18-C18)</f>
        <v>74</v>
      </c>
      <c r="H18" s="53">
        <v>28079</v>
      </c>
      <c r="J18" s="24">
        <f t="shared" si="0"/>
        <v>38</v>
      </c>
    </row>
    <row r="19" spans="1:10" ht="19.5">
      <c r="A19" s="25" t="s">
        <v>123</v>
      </c>
      <c r="B19" s="6" t="s">
        <v>67</v>
      </c>
      <c r="C19" s="7">
        <v>16</v>
      </c>
      <c r="D19" s="8">
        <v>44</v>
      </c>
      <c r="E19" s="8">
        <v>46</v>
      </c>
      <c r="F19" s="8">
        <f>SUM(D19+E19)</f>
        <v>90</v>
      </c>
      <c r="G19" s="69">
        <f>(F19-C19)</f>
        <v>74</v>
      </c>
      <c r="H19" s="53">
        <v>21008</v>
      </c>
      <c r="J19" s="24">
        <f t="shared" si="0"/>
        <v>38</v>
      </c>
    </row>
    <row r="20" spans="1:10" ht="19.5">
      <c r="A20" s="25" t="s">
        <v>207</v>
      </c>
      <c r="B20" s="6" t="s">
        <v>180</v>
      </c>
      <c r="C20" s="7">
        <v>13</v>
      </c>
      <c r="D20" s="8">
        <v>43</v>
      </c>
      <c r="E20" s="8">
        <v>48</v>
      </c>
      <c r="F20" s="8">
        <f>SUM(D20+E20)</f>
        <v>91</v>
      </c>
      <c r="G20" s="69">
        <f>(F20-C20)</f>
        <v>78</v>
      </c>
      <c r="H20" s="53">
        <v>23552</v>
      </c>
      <c r="J20" s="24">
        <f t="shared" si="0"/>
        <v>41.5</v>
      </c>
    </row>
    <row r="21" spans="1:10" ht="19.5">
      <c r="A21" s="25" t="s">
        <v>136</v>
      </c>
      <c r="B21" s="6" t="s">
        <v>29</v>
      </c>
      <c r="C21" s="7">
        <v>10</v>
      </c>
      <c r="D21" s="8">
        <v>42</v>
      </c>
      <c r="E21" s="8">
        <v>47</v>
      </c>
      <c r="F21" s="8">
        <f>SUM(D21+E21)</f>
        <v>89</v>
      </c>
      <c r="G21" s="69">
        <f>(F21-C21)</f>
        <v>79</v>
      </c>
      <c r="H21" s="53">
        <v>30789</v>
      </c>
      <c r="J21" s="24">
        <f t="shared" si="0"/>
        <v>42</v>
      </c>
    </row>
    <row r="22" spans="1:10" ht="19.5">
      <c r="A22" s="25" t="s">
        <v>208</v>
      </c>
      <c r="B22" s="6" t="s">
        <v>51</v>
      </c>
      <c r="C22" s="7">
        <v>14</v>
      </c>
      <c r="D22" s="8">
        <v>48</v>
      </c>
      <c r="E22" s="8">
        <v>47</v>
      </c>
      <c r="F22" s="8">
        <f>SUM(D22+E22)</f>
        <v>95</v>
      </c>
      <c r="G22" s="69">
        <f>(F22-C22)</f>
        <v>81</v>
      </c>
      <c r="H22" s="53">
        <v>21916</v>
      </c>
      <c r="J22" s="24">
        <f t="shared" si="0"/>
        <v>40</v>
      </c>
    </row>
    <row r="23" spans="1:10" ht="19.5">
      <c r="A23" s="25" t="s">
        <v>210</v>
      </c>
      <c r="B23" s="6" t="s">
        <v>30</v>
      </c>
      <c r="C23" s="7">
        <v>15</v>
      </c>
      <c r="D23" s="8">
        <v>49</v>
      </c>
      <c r="E23" s="8">
        <v>47</v>
      </c>
      <c r="F23" s="8">
        <f>SUM(D23+E23)</f>
        <v>96</v>
      </c>
      <c r="G23" s="69">
        <f>(F23-C23)</f>
        <v>81</v>
      </c>
      <c r="H23" s="53">
        <v>19806</v>
      </c>
      <c r="J23" s="24">
        <f t="shared" si="0"/>
        <v>39.5</v>
      </c>
    </row>
    <row r="24" spans="1:10" ht="19.5">
      <c r="A24" s="25" t="s">
        <v>52</v>
      </c>
      <c r="B24" s="6" t="s">
        <v>30</v>
      </c>
      <c r="C24" s="7">
        <v>10</v>
      </c>
      <c r="D24" s="8">
        <v>46</v>
      </c>
      <c r="E24" s="8">
        <v>46</v>
      </c>
      <c r="F24" s="8">
        <f>SUM(D24+E24)</f>
        <v>92</v>
      </c>
      <c r="G24" s="69">
        <f>(F24-C24)</f>
        <v>82</v>
      </c>
      <c r="H24" s="53">
        <v>28003</v>
      </c>
      <c r="J24" s="24">
        <f t="shared" si="0"/>
        <v>41</v>
      </c>
    </row>
    <row r="25" spans="1:10" ht="19.5">
      <c r="A25" s="25" t="s">
        <v>206</v>
      </c>
      <c r="B25" s="6" t="s">
        <v>180</v>
      </c>
      <c r="C25" s="7">
        <v>13</v>
      </c>
      <c r="D25" s="8">
        <v>48</v>
      </c>
      <c r="E25" s="8">
        <v>48</v>
      </c>
      <c r="F25" s="8">
        <f>SUM(D25+E25)</f>
        <v>96</v>
      </c>
      <c r="G25" s="69">
        <f>(F25-C25)</f>
        <v>83</v>
      </c>
      <c r="H25" s="53">
        <v>25971</v>
      </c>
      <c r="J25" s="24">
        <f t="shared" si="0"/>
        <v>41.5</v>
      </c>
    </row>
    <row r="26" spans="1:10" ht="19.5">
      <c r="A26" s="25" t="s">
        <v>198</v>
      </c>
      <c r="B26" s="6" t="s">
        <v>26</v>
      </c>
      <c r="C26" s="7">
        <v>11</v>
      </c>
      <c r="D26" s="8">
        <v>46</v>
      </c>
      <c r="E26" s="8">
        <v>49</v>
      </c>
      <c r="F26" s="8">
        <f>SUM(D26+E26)</f>
        <v>95</v>
      </c>
      <c r="G26" s="69">
        <f>(F26-C26)</f>
        <v>84</v>
      </c>
      <c r="H26" s="53">
        <v>29561</v>
      </c>
      <c r="J26" s="24">
        <f t="shared" si="0"/>
        <v>43.5</v>
      </c>
    </row>
    <row r="27" spans="1:10" ht="19.5">
      <c r="A27" s="25" t="s">
        <v>209</v>
      </c>
      <c r="B27" s="6" t="s">
        <v>51</v>
      </c>
      <c r="C27" s="7">
        <v>15</v>
      </c>
      <c r="D27" s="8">
        <v>48</v>
      </c>
      <c r="E27" s="8">
        <v>55</v>
      </c>
      <c r="F27" s="8">
        <f>SUM(D27+E27)</f>
        <v>103</v>
      </c>
      <c r="G27" s="69">
        <f>(F27-C27)</f>
        <v>88</v>
      </c>
      <c r="H27" s="53">
        <v>24594</v>
      </c>
      <c r="J27" s="24">
        <f t="shared" si="0"/>
        <v>47.5</v>
      </c>
    </row>
    <row r="28" spans="1:10" ht="19.5">
      <c r="A28" s="103" t="s">
        <v>193</v>
      </c>
      <c r="B28" s="6" t="s">
        <v>28</v>
      </c>
      <c r="C28" s="7">
        <v>10</v>
      </c>
      <c r="D28" s="63" t="s">
        <v>12</v>
      </c>
      <c r="E28" s="63" t="s">
        <v>12</v>
      </c>
      <c r="F28" s="63" t="s">
        <v>12</v>
      </c>
      <c r="G28" s="70" t="s">
        <v>12</v>
      </c>
      <c r="H28" s="53">
        <v>27208</v>
      </c>
      <c r="J28" s="24" t="e">
        <f t="shared" si="0"/>
        <v>#VALUE!</v>
      </c>
    </row>
    <row r="29" spans="1:10" ht="19.5">
      <c r="A29" s="103" t="s">
        <v>113</v>
      </c>
      <c r="B29" s="6" t="s">
        <v>180</v>
      </c>
      <c r="C29" s="7">
        <v>15</v>
      </c>
      <c r="D29" s="63" t="s">
        <v>12</v>
      </c>
      <c r="E29" s="63" t="s">
        <v>12</v>
      </c>
      <c r="F29" s="63" t="s">
        <v>12</v>
      </c>
      <c r="G29" s="70" t="s">
        <v>12</v>
      </c>
      <c r="H29" s="53">
        <v>25718</v>
      </c>
      <c r="J29" s="24" t="e">
        <f t="shared" si="0"/>
        <v>#VALUE!</v>
      </c>
    </row>
    <row r="30" spans="1:10" ht="19.5">
      <c r="A30" s="103" t="s">
        <v>211</v>
      </c>
      <c r="B30" s="6" t="s">
        <v>35</v>
      </c>
      <c r="C30" s="7">
        <v>15</v>
      </c>
      <c r="D30" s="63" t="s">
        <v>12</v>
      </c>
      <c r="E30" s="63" t="s">
        <v>12</v>
      </c>
      <c r="F30" s="63" t="s">
        <v>12</v>
      </c>
      <c r="G30" s="70" t="s">
        <v>12</v>
      </c>
      <c r="H30" s="53">
        <v>19286</v>
      </c>
      <c r="J30" s="24" t="e">
        <f t="shared" si="0"/>
        <v>#VALUE!</v>
      </c>
    </row>
    <row r="31" spans="1:10" ht="19.5">
      <c r="A31" s="103" t="s">
        <v>101</v>
      </c>
      <c r="B31" s="6" t="s">
        <v>166</v>
      </c>
      <c r="C31" s="7">
        <v>16</v>
      </c>
      <c r="D31" s="63" t="s">
        <v>12</v>
      </c>
      <c r="E31" s="63" t="s">
        <v>12</v>
      </c>
      <c r="F31" s="63" t="s">
        <v>12</v>
      </c>
      <c r="G31" s="70" t="s">
        <v>12</v>
      </c>
      <c r="H31" s="53">
        <v>26079</v>
      </c>
      <c r="J31" s="24" t="e">
        <f t="shared" si="0"/>
        <v>#VALUE!</v>
      </c>
    </row>
    <row r="32" spans="1:10" ht="19.5">
      <c r="A32" s="25" t="s">
        <v>109</v>
      </c>
      <c r="B32" s="6" t="s">
        <v>30</v>
      </c>
      <c r="C32" s="7">
        <v>16</v>
      </c>
      <c r="D32" s="8" t="s">
        <v>5</v>
      </c>
      <c r="E32" s="8" t="s">
        <v>250</v>
      </c>
      <c r="F32" s="8" t="s">
        <v>251</v>
      </c>
      <c r="G32" s="70" t="s">
        <v>12</v>
      </c>
      <c r="H32" s="53">
        <v>28034</v>
      </c>
      <c r="J32" s="24" t="e">
        <f t="shared" si="0"/>
        <v>#VALUE!</v>
      </c>
    </row>
    <row r="33" spans="1:10" ht="19.5">
      <c r="A33" s="25" t="s">
        <v>212</v>
      </c>
      <c r="B33" s="6" t="s">
        <v>27</v>
      </c>
      <c r="C33" s="7">
        <v>16</v>
      </c>
      <c r="D33" s="8" t="s">
        <v>5</v>
      </c>
      <c r="E33" s="8" t="s">
        <v>250</v>
      </c>
      <c r="F33" s="8" t="s">
        <v>251</v>
      </c>
      <c r="G33" s="70" t="s">
        <v>12</v>
      </c>
      <c r="H33" s="53">
        <v>24177</v>
      </c>
      <c r="J33" s="24" t="e">
        <f t="shared" si="0"/>
        <v>#VALUE!</v>
      </c>
    </row>
    <row r="34" spans="1:10" ht="19.5">
      <c r="A34" s="25" t="s">
        <v>213</v>
      </c>
      <c r="B34" s="6" t="s">
        <v>67</v>
      </c>
      <c r="C34" s="7">
        <v>16</v>
      </c>
      <c r="D34" s="8" t="s">
        <v>5</v>
      </c>
      <c r="E34" s="8" t="s">
        <v>250</v>
      </c>
      <c r="F34" s="8" t="s">
        <v>251</v>
      </c>
      <c r="G34" s="70" t="s">
        <v>12</v>
      </c>
      <c r="H34" s="53">
        <v>22525</v>
      </c>
      <c r="J34" s="24" t="e">
        <f t="shared" si="0"/>
        <v>#VALUE!</v>
      </c>
    </row>
    <row r="35" spans="1:10" ht="19.5">
      <c r="A35" s="25" t="s">
        <v>100</v>
      </c>
      <c r="B35" s="6" t="s">
        <v>189</v>
      </c>
      <c r="C35" s="7">
        <v>15</v>
      </c>
      <c r="D35" s="8" t="s">
        <v>5</v>
      </c>
      <c r="E35" s="8" t="s">
        <v>250</v>
      </c>
      <c r="F35" s="8" t="s">
        <v>251</v>
      </c>
      <c r="G35" s="70" t="s">
        <v>12</v>
      </c>
      <c r="H35" s="53">
        <v>28270</v>
      </c>
      <c r="J35" s="24" t="e">
        <f t="shared" si="0"/>
        <v>#VALUE!</v>
      </c>
    </row>
    <row r="36" spans="1:10" ht="19.5">
      <c r="A36" s="25" t="s">
        <v>68</v>
      </c>
      <c r="B36" s="6" t="s">
        <v>35</v>
      </c>
      <c r="C36" s="7">
        <v>13</v>
      </c>
      <c r="D36" s="8" t="s">
        <v>5</v>
      </c>
      <c r="E36" s="8" t="s">
        <v>250</v>
      </c>
      <c r="F36" s="8" t="s">
        <v>251</v>
      </c>
      <c r="G36" s="70" t="s">
        <v>12</v>
      </c>
      <c r="H36" s="53">
        <v>28091</v>
      </c>
      <c r="J36" s="24" t="e">
        <f t="shared" si="0"/>
        <v>#VALUE!</v>
      </c>
    </row>
    <row r="37" spans="1:10" ht="19.5">
      <c r="A37" s="25" t="s">
        <v>202</v>
      </c>
      <c r="B37" s="6" t="s">
        <v>35</v>
      </c>
      <c r="C37" s="7">
        <v>12</v>
      </c>
      <c r="D37" s="8" t="s">
        <v>5</v>
      </c>
      <c r="E37" s="8" t="s">
        <v>250</v>
      </c>
      <c r="F37" s="8" t="s">
        <v>251</v>
      </c>
      <c r="G37" s="70" t="s">
        <v>12</v>
      </c>
      <c r="H37" s="53">
        <v>24605</v>
      </c>
      <c r="J37" s="24" t="e">
        <f t="shared" si="0"/>
        <v>#VALUE!</v>
      </c>
    </row>
    <row r="38" spans="1:10" ht="19.5">
      <c r="A38" s="25" t="s">
        <v>203</v>
      </c>
      <c r="B38" s="6" t="s">
        <v>166</v>
      </c>
      <c r="C38" s="7">
        <v>12</v>
      </c>
      <c r="D38" s="8" t="s">
        <v>5</v>
      </c>
      <c r="E38" s="8" t="s">
        <v>250</v>
      </c>
      <c r="F38" s="8" t="s">
        <v>251</v>
      </c>
      <c r="G38" s="70" t="s">
        <v>12</v>
      </c>
      <c r="H38" s="53">
        <v>27907</v>
      </c>
      <c r="J38" s="24" t="e">
        <f t="shared" si="0"/>
        <v>#VALUE!</v>
      </c>
    </row>
    <row r="39" spans="1:10" ht="19.5">
      <c r="A39" s="25" t="s">
        <v>244</v>
      </c>
      <c r="B39" s="6" t="s">
        <v>174</v>
      </c>
      <c r="C39" s="7">
        <v>12</v>
      </c>
      <c r="D39" s="8" t="s">
        <v>5</v>
      </c>
      <c r="E39" s="8" t="s">
        <v>250</v>
      </c>
      <c r="F39" s="8" t="s">
        <v>251</v>
      </c>
      <c r="G39" s="70" t="s">
        <v>12</v>
      </c>
      <c r="H39" s="53">
        <v>34253</v>
      </c>
      <c r="J39" s="24" t="e">
        <f t="shared" si="0"/>
        <v>#VALUE!</v>
      </c>
    </row>
    <row r="40" spans="1:10" ht="19.5">
      <c r="A40" s="25" t="s">
        <v>201</v>
      </c>
      <c r="B40" s="6" t="s">
        <v>166</v>
      </c>
      <c r="C40" s="7">
        <v>11</v>
      </c>
      <c r="D40" s="8" t="s">
        <v>5</v>
      </c>
      <c r="E40" s="8" t="s">
        <v>250</v>
      </c>
      <c r="F40" s="8" t="s">
        <v>251</v>
      </c>
      <c r="G40" s="70" t="s">
        <v>12</v>
      </c>
      <c r="H40" s="53">
        <v>28600</v>
      </c>
      <c r="J40" s="24" t="e">
        <f t="shared" si="0"/>
        <v>#VALUE!</v>
      </c>
    </row>
    <row r="41" spans="1:10" ht="19.5">
      <c r="A41" s="25" t="s">
        <v>148</v>
      </c>
      <c r="B41" s="6" t="s">
        <v>35</v>
      </c>
      <c r="C41" s="7">
        <v>10</v>
      </c>
      <c r="D41" s="8" t="s">
        <v>5</v>
      </c>
      <c r="E41" s="8" t="s">
        <v>250</v>
      </c>
      <c r="F41" s="8" t="s">
        <v>251</v>
      </c>
      <c r="G41" s="70" t="s">
        <v>12</v>
      </c>
      <c r="H41" s="53">
        <v>27117</v>
      </c>
      <c r="J41" s="24" t="e">
        <f t="shared" si="0"/>
        <v>#VALUE!</v>
      </c>
    </row>
    <row r="42" spans="1:10" ht="19.5">
      <c r="A42" s="25" t="s">
        <v>197</v>
      </c>
      <c r="B42" s="6" t="s">
        <v>166</v>
      </c>
      <c r="C42" s="7">
        <v>10</v>
      </c>
      <c r="D42" s="8" t="s">
        <v>5</v>
      </c>
      <c r="E42" s="8" t="s">
        <v>250</v>
      </c>
      <c r="F42" s="8" t="s">
        <v>251</v>
      </c>
      <c r="G42" s="70" t="s">
        <v>12</v>
      </c>
      <c r="H42" s="53">
        <v>28576</v>
      </c>
      <c r="J42" s="24" t="e">
        <f t="shared" si="0"/>
        <v>#VALUE!</v>
      </c>
    </row>
    <row r="43" spans="1:10" ht="20.25" thickBot="1">
      <c r="A43" s="64" t="s">
        <v>200</v>
      </c>
      <c r="B43" s="65" t="s">
        <v>35</v>
      </c>
      <c r="C43" s="66">
        <v>11</v>
      </c>
      <c r="D43" s="67" t="s">
        <v>245</v>
      </c>
      <c r="E43" s="67" t="s">
        <v>246</v>
      </c>
      <c r="F43" s="67" t="s">
        <v>247</v>
      </c>
      <c r="G43" s="104" t="s">
        <v>248</v>
      </c>
      <c r="H43" s="68">
        <v>26980</v>
      </c>
      <c r="J43" s="24" t="e">
        <f t="shared" si="0"/>
        <v>#VALUE!</v>
      </c>
    </row>
  </sheetData>
  <sortState ref="A10:H43">
    <sortCondition ref="G10:G43"/>
    <sortCondition ref="E10:E43"/>
    <sortCondition ref="D10:D43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9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51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>
      <c r="A1" s="80" t="s">
        <v>7</v>
      </c>
      <c r="B1" s="80"/>
      <c r="C1" s="80"/>
      <c r="D1" s="80"/>
      <c r="E1" s="80"/>
      <c r="F1" s="80"/>
      <c r="G1" s="80"/>
    </row>
    <row r="2" spans="1:10" ht="30.75">
      <c r="A2" s="80" t="s">
        <v>8</v>
      </c>
      <c r="B2" s="80"/>
      <c r="C2" s="80"/>
      <c r="D2" s="80"/>
      <c r="E2" s="80"/>
      <c r="F2" s="80"/>
      <c r="G2" s="80"/>
    </row>
    <row r="3" spans="1:10" ht="25.5">
      <c r="A3" s="83" t="str">
        <f>'CAB 0-9'!A3:G3</f>
        <v>LINKS</v>
      </c>
      <c r="B3" s="83"/>
      <c r="C3" s="83"/>
      <c r="D3" s="83"/>
      <c r="E3" s="83"/>
      <c r="F3" s="83"/>
      <c r="G3" s="83"/>
    </row>
    <row r="4" spans="1:10" ht="25.5">
      <c r="A4" s="83" t="str">
        <f>'CAB 10-16'!A4:G4</f>
        <v>PINAMAR S.A.</v>
      </c>
      <c r="B4" s="83"/>
      <c r="C4" s="83"/>
      <c r="D4" s="83"/>
      <c r="E4" s="83"/>
      <c r="F4" s="83"/>
      <c r="G4" s="83"/>
    </row>
    <row r="5" spans="1:10" ht="20.25">
      <c r="A5" s="81" t="str">
        <f>'CAB 0-9'!A5:G5</f>
        <v>6° FECHA DE MAYORES</v>
      </c>
      <c r="B5" s="81"/>
      <c r="C5" s="81"/>
      <c r="D5" s="81"/>
      <c r="E5" s="81"/>
      <c r="F5" s="81"/>
      <c r="G5" s="81"/>
    </row>
    <row r="6" spans="1:10" ht="19.5">
      <c r="A6" s="82" t="s">
        <v>6</v>
      </c>
      <c r="B6" s="82"/>
      <c r="C6" s="82"/>
      <c r="D6" s="82"/>
      <c r="E6" s="82"/>
      <c r="F6" s="82"/>
      <c r="G6" s="82"/>
    </row>
    <row r="7" spans="1:10" ht="20.25" thickBot="1">
      <c r="A7" s="85" t="str">
        <f>'CAB 0-9'!A7:E7</f>
        <v>DOMINGO 30 DE SEPTIEMBRE DE 2018</v>
      </c>
      <c r="B7" s="85"/>
      <c r="C7" s="85"/>
      <c r="D7" s="85"/>
      <c r="E7" s="85"/>
      <c r="F7" s="85"/>
      <c r="G7" s="85"/>
      <c r="H7" s="54"/>
    </row>
    <row r="8" spans="1:10" ht="20.25" thickBot="1">
      <c r="A8" s="77" t="s">
        <v>18</v>
      </c>
      <c r="B8" s="78"/>
      <c r="C8" s="78"/>
      <c r="D8" s="78"/>
      <c r="E8" s="78"/>
      <c r="F8" s="78"/>
      <c r="G8" s="79"/>
    </row>
    <row r="9" spans="1:10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2" t="s">
        <v>19</v>
      </c>
      <c r="J9" s="23" t="s">
        <v>20</v>
      </c>
    </row>
    <row r="10" spans="1:10" ht="19.5">
      <c r="A10" s="25" t="s">
        <v>88</v>
      </c>
      <c r="B10" s="6" t="s">
        <v>35</v>
      </c>
      <c r="C10" s="7">
        <v>18</v>
      </c>
      <c r="D10" s="8">
        <v>40</v>
      </c>
      <c r="E10" s="8">
        <v>44</v>
      </c>
      <c r="F10" s="8">
        <f>SUM(D10+E10)</f>
        <v>84</v>
      </c>
      <c r="G10" s="69">
        <f>(F10-C10)</f>
        <v>66</v>
      </c>
      <c r="H10" s="53">
        <v>31579</v>
      </c>
      <c r="J10" s="24">
        <f t="shared" ref="J10:J29" si="0">(E10-C10*0.5)</f>
        <v>35</v>
      </c>
    </row>
    <row r="11" spans="1:10" ht="19.5">
      <c r="A11" s="25" t="s">
        <v>216</v>
      </c>
      <c r="B11" s="6" t="s">
        <v>29</v>
      </c>
      <c r="C11" s="7">
        <v>17</v>
      </c>
      <c r="D11" s="8">
        <v>44</v>
      </c>
      <c r="E11" s="8">
        <v>43</v>
      </c>
      <c r="F11" s="8">
        <f>SUM(D11+E11)</f>
        <v>87</v>
      </c>
      <c r="G11" s="69">
        <f>(F11-C11)</f>
        <v>70</v>
      </c>
      <c r="H11" s="53">
        <v>29031</v>
      </c>
      <c r="J11" s="24">
        <f t="shared" si="0"/>
        <v>34.5</v>
      </c>
    </row>
    <row r="12" spans="1:10" ht="19.5">
      <c r="A12" s="25" t="s">
        <v>218</v>
      </c>
      <c r="B12" s="6" t="s">
        <v>26</v>
      </c>
      <c r="C12" s="7">
        <v>18</v>
      </c>
      <c r="D12" s="8">
        <v>47</v>
      </c>
      <c r="E12" s="8">
        <v>46</v>
      </c>
      <c r="F12" s="8">
        <f>SUM(D12+E12)</f>
        <v>93</v>
      </c>
      <c r="G12" s="69">
        <f>(F12-C12)</f>
        <v>75</v>
      </c>
      <c r="H12" s="53">
        <v>25957</v>
      </c>
      <c r="J12" s="24">
        <f t="shared" si="0"/>
        <v>37</v>
      </c>
    </row>
    <row r="13" spans="1:10" ht="19.5">
      <c r="A13" s="25" t="s">
        <v>226</v>
      </c>
      <c r="B13" s="6" t="s">
        <v>189</v>
      </c>
      <c r="C13" s="7">
        <v>20</v>
      </c>
      <c r="D13" s="8">
        <v>50</v>
      </c>
      <c r="E13" s="8">
        <v>46</v>
      </c>
      <c r="F13" s="8">
        <f>SUM(D13+E13)</f>
        <v>96</v>
      </c>
      <c r="G13" s="69">
        <f>(F13-C13)</f>
        <v>76</v>
      </c>
      <c r="H13" s="53">
        <v>17882</v>
      </c>
      <c r="J13" s="24">
        <f t="shared" si="0"/>
        <v>36</v>
      </c>
    </row>
    <row r="14" spans="1:10" ht="19.5">
      <c r="A14" s="25" t="s">
        <v>228</v>
      </c>
      <c r="B14" s="6" t="s">
        <v>180</v>
      </c>
      <c r="C14" s="7">
        <v>21</v>
      </c>
      <c r="D14" s="8">
        <v>49</v>
      </c>
      <c r="E14" s="8">
        <v>49</v>
      </c>
      <c r="F14" s="8">
        <f>SUM(D14+E14)</f>
        <v>98</v>
      </c>
      <c r="G14" s="69">
        <f>(F14-C14)</f>
        <v>77</v>
      </c>
      <c r="H14" s="53">
        <v>22838</v>
      </c>
      <c r="J14" s="24">
        <f t="shared" si="0"/>
        <v>38.5</v>
      </c>
    </row>
    <row r="15" spans="1:10" ht="19.5">
      <c r="A15" s="25" t="s">
        <v>214</v>
      </c>
      <c r="B15" s="6" t="s">
        <v>51</v>
      </c>
      <c r="C15" s="7">
        <v>17</v>
      </c>
      <c r="D15" s="8">
        <v>47</v>
      </c>
      <c r="E15" s="8">
        <v>48</v>
      </c>
      <c r="F15" s="8">
        <f>SUM(D15+E15)</f>
        <v>95</v>
      </c>
      <c r="G15" s="69">
        <f>(F15-C15)</f>
        <v>78</v>
      </c>
      <c r="H15" s="53">
        <v>22573</v>
      </c>
      <c r="J15" s="24">
        <f t="shared" si="0"/>
        <v>39.5</v>
      </c>
    </row>
    <row r="16" spans="1:10" ht="19.5">
      <c r="A16" s="25" t="s">
        <v>225</v>
      </c>
      <c r="B16" s="6" t="s">
        <v>29</v>
      </c>
      <c r="C16" s="7">
        <v>20</v>
      </c>
      <c r="D16" s="8">
        <v>54</v>
      </c>
      <c r="E16" s="8">
        <v>45</v>
      </c>
      <c r="F16" s="8">
        <f>SUM(D16+E16)</f>
        <v>99</v>
      </c>
      <c r="G16" s="69">
        <f>(F16-C16)</f>
        <v>79</v>
      </c>
      <c r="H16" s="53">
        <v>18623</v>
      </c>
      <c r="J16" s="24">
        <f t="shared" si="0"/>
        <v>35</v>
      </c>
    </row>
    <row r="17" spans="1:10" ht="19.5">
      <c r="A17" s="25" t="s">
        <v>223</v>
      </c>
      <c r="B17" s="6" t="s">
        <v>174</v>
      </c>
      <c r="C17" s="7">
        <v>19</v>
      </c>
      <c r="D17" s="8">
        <v>50</v>
      </c>
      <c r="E17" s="8">
        <v>49</v>
      </c>
      <c r="F17" s="8">
        <f>SUM(D17+E17)</f>
        <v>99</v>
      </c>
      <c r="G17" s="69">
        <f>(F17-C17)</f>
        <v>80</v>
      </c>
      <c r="H17" s="53">
        <v>24241</v>
      </c>
      <c r="J17" s="24">
        <f t="shared" si="0"/>
        <v>39.5</v>
      </c>
    </row>
    <row r="18" spans="1:10" ht="19.5">
      <c r="A18" s="25" t="s">
        <v>222</v>
      </c>
      <c r="B18" s="6" t="s">
        <v>51</v>
      </c>
      <c r="C18" s="7">
        <v>19</v>
      </c>
      <c r="D18" s="8">
        <v>49</v>
      </c>
      <c r="E18" s="8">
        <v>50</v>
      </c>
      <c r="F18" s="8">
        <f>SUM(D18+E18)</f>
        <v>99</v>
      </c>
      <c r="G18" s="69">
        <f>(F18-C18)</f>
        <v>80</v>
      </c>
      <c r="H18" s="53">
        <v>23449</v>
      </c>
      <c r="J18" s="24">
        <f t="shared" si="0"/>
        <v>40.5</v>
      </c>
    </row>
    <row r="19" spans="1:10" ht="19.5">
      <c r="A19" s="25" t="s">
        <v>221</v>
      </c>
      <c r="B19" s="6" t="s">
        <v>28</v>
      </c>
      <c r="C19" s="7">
        <v>19</v>
      </c>
      <c r="D19" s="8">
        <v>51</v>
      </c>
      <c r="E19" s="8">
        <v>49</v>
      </c>
      <c r="F19" s="8">
        <f>SUM(D19+E19)</f>
        <v>100</v>
      </c>
      <c r="G19" s="69">
        <f>(F19-C19)</f>
        <v>81</v>
      </c>
      <c r="H19" s="53">
        <v>24008</v>
      </c>
      <c r="J19" s="24">
        <f t="shared" si="0"/>
        <v>39.5</v>
      </c>
    </row>
    <row r="20" spans="1:10" ht="19.5">
      <c r="A20" s="25" t="s">
        <v>229</v>
      </c>
      <c r="B20" s="6" t="s">
        <v>180</v>
      </c>
      <c r="C20" s="7">
        <v>22</v>
      </c>
      <c r="D20" s="8">
        <v>53</v>
      </c>
      <c r="E20" s="8">
        <v>51</v>
      </c>
      <c r="F20" s="8">
        <f>SUM(D20+E20)</f>
        <v>104</v>
      </c>
      <c r="G20" s="69">
        <f>(F20-C20)</f>
        <v>82</v>
      </c>
      <c r="H20" s="53">
        <v>19717</v>
      </c>
      <c r="J20" s="24">
        <f t="shared" si="0"/>
        <v>40</v>
      </c>
    </row>
    <row r="21" spans="1:10" ht="19.5">
      <c r="A21" s="25" t="s">
        <v>53</v>
      </c>
      <c r="B21" s="6" t="s">
        <v>51</v>
      </c>
      <c r="C21" s="7">
        <v>20</v>
      </c>
      <c r="D21" s="8">
        <v>53</v>
      </c>
      <c r="E21" s="8">
        <v>50</v>
      </c>
      <c r="F21" s="8">
        <f>SUM(D21+E21)</f>
        <v>103</v>
      </c>
      <c r="G21" s="69">
        <f>(F21-C21)</f>
        <v>83</v>
      </c>
      <c r="H21" s="53">
        <v>19578</v>
      </c>
      <c r="J21" s="24">
        <f t="shared" si="0"/>
        <v>40</v>
      </c>
    </row>
    <row r="22" spans="1:10" ht="19.5">
      <c r="A22" s="25" t="s">
        <v>220</v>
      </c>
      <c r="B22" s="6" t="s">
        <v>166</v>
      </c>
      <c r="C22" s="7">
        <v>18</v>
      </c>
      <c r="D22" s="8">
        <v>50</v>
      </c>
      <c r="E22" s="8">
        <v>52</v>
      </c>
      <c r="F22" s="8">
        <f>SUM(D22+E22)</f>
        <v>102</v>
      </c>
      <c r="G22" s="69">
        <f>(F22-C22)</f>
        <v>84</v>
      </c>
      <c r="H22" s="53">
        <v>26445</v>
      </c>
      <c r="J22" s="24">
        <f t="shared" si="0"/>
        <v>43</v>
      </c>
    </row>
    <row r="23" spans="1:10" ht="19.5">
      <c r="A23" s="25" t="s">
        <v>57</v>
      </c>
      <c r="B23" s="6" t="s">
        <v>30</v>
      </c>
      <c r="C23" s="7">
        <v>21</v>
      </c>
      <c r="D23" s="8">
        <v>52</v>
      </c>
      <c r="E23" s="8">
        <v>53</v>
      </c>
      <c r="F23" s="8">
        <f>SUM(D23+E23)</f>
        <v>105</v>
      </c>
      <c r="G23" s="69">
        <f>(F23-C23)</f>
        <v>84</v>
      </c>
      <c r="H23" s="53">
        <v>19633</v>
      </c>
      <c r="J23" s="24">
        <f t="shared" si="0"/>
        <v>42.5</v>
      </c>
    </row>
    <row r="24" spans="1:10" ht="19.5">
      <c r="A24" s="25" t="s">
        <v>219</v>
      </c>
      <c r="B24" s="6" t="s">
        <v>35</v>
      </c>
      <c r="C24" s="7">
        <v>18</v>
      </c>
      <c r="D24" s="8">
        <v>53</v>
      </c>
      <c r="E24" s="8">
        <v>51</v>
      </c>
      <c r="F24" s="8">
        <f>SUM(D24+E24)</f>
        <v>104</v>
      </c>
      <c r="G24" s="69">
        <f>(F24-C24)</f>
        <v>86</v>
      </c>
      <c r="H24" s="53">
        <v>28354</v>
      </c>
      <c r="J24" s="24">
        <f t="shared" si="0"/>
        <v>42</v>
      </c>
    </row>
    <row r="25" spans="1:10" ht="19.5">
      <c r="A25" s="25" t="s">
        <v>230</v>
      </c>
      <c r="B25" s="6" t="s">
        <v>189</v>
      </c>
      <c r="C25" s="7">
        <v>24</v>
      </c>
      <c r="D25" s="8">
        <v>51</v>
      </c>
      <c r="E25" s="8">
        <v>59</v>
      </c>
      <c r="F25" s="8">
        <f>SUM(D25+E25)</f>
        <v>110</v>
      </c>
      <c r="G25" s="69">
        <f>(F25-C25)</f>
        <v>86</v>
      </c>
      <c r="H25" s="53">
        <v>19662</v>
      </c>
      <c r="J25" s="24">
        <f t="shared" si="0"/>
        <v>47</v>
      </c>
    </row>
    <row r="26" spans="1:10" ht="19.5">
      <c r="A26" s="25" t="s">
        <v>227</v>
      </c>
      <c r="B26" s="6" t="s">
        <v>180</v>
      </c>
      <c r="C26" s="7">
        <v>21</v>
      </c>
      <c r="D26" s="8" t="s">
        <v>5</v>
      </c>
      <c r="E26" s="8" t="s">
        <v>250</v>
      </c>
      <c r="F26" s="8" t="s">
        <v>251</v>
      </c>
      <c r="G26" s="70" t="s">
        <v>12</v>
      </c>
      <c r="H26" s="53">
        <v>25023</v>
      </c>
    </row>
    <row r="27" spans="1:10" ht="19.5">
      <c r="A27" s="25" t="s">
        <v>224</v>
      </c>
      <c r="B27" s="6" t="s">
        <v>26</v>
      </c>
      <c r="C27" s="7">
        <v>20</v>
      </c>
      <c r="D27" s="8" t="s">
        <v>5</v>
      </c>
      <c r="E27" s="8" t="s">
        <v>250</v>
      </c>
      <c r="F27" s="8" t="s">
        <v>251</v>
      </c>
      <c r="G27" s="70" t="s">
        <v>12</v>
      </c>
      <c r="H27" s="53">
        <v>26755</v>
      </c>
    </row>
    <row r="28" spans="1:10" ht="19.5">
      <c r="A28" s="25" t="s">
        <v>215</v>
      </c>
      <c r="B28" s="6" t="s">
        <v>174</v>
      </c>
      <c r="C28" s="7">
        <v>17</v>
      </c>
      <c r="D28" s="8" t="s">
        <v>5</v>
      </c>
      <c r="E28" s="8" t="s">
        <v>250</v>
      </c>
      <c r="F28" s="8" t="s">
        <v>251</v>
      </c>
      <c r="G28" s="70" t="s">
        <v>12</v>
      </c>
      <c r="H28" s="53">
        <v>31354</v>
      </c>
    </row>
    <row r="29" spans="1:10" ht="20.25" thickBot="1">
      <c r="A29" s="64" t="s">
        <v>217</v>
      </c>
      <c r="B29" s="65" t="s">
        <v>29</v>
      </c>
      <c r="C29" s="66">
        <v>17</v>
      </c>
      <c r="D29" s="67" t="s">
        <v>5</v>
      </c>
      <c r="E29" s="67" t="s">
        <v>250</v>
      </c>
      <c r="F29" s="67" t="s">
        <v>251</v>
      </c>
      <c r="G29" s="71" t="s">
        <v>12</v>
      </c>
      <c r="H29" s="68">
        <v>19983</v>
      </c>
    </row>
  </sheetData>
  <sortState ref="A10:H29">
    <sortCondition ref="G10:G29"/>
    <sortCondition ref="E10:E29"/>
    <sortCondition ref="D10:D29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80" t="s">
        <v>7</v>
      </c>
      <c r="B1" s="80"/>
      <c r="C1" s="80"/>
      <c r="D1" s="80"/>
      <c r="E1" s="80"/>
      <c r="F1" s="80"/>
      <c r="G1" s="80"/>
    </row>
    <row r="2" spans="1:10" ht="30.75">
      <c r="A2" s="80" t="s">
        <v>8</v>
      </c>
      <c r="B2" s="80"/>
      <c r="C2" s="80"/>
      <c r="D2" s="80"/>
      <c r="E2" s="80"/>
      <c r="F2" s="80"/>
      <c r="G2" s="80"/>
    </row>
    <row r="3" spans="1:10" ht="25.5">
      <c r="A3" s="83" t="str">
        <f>'CAB 0-9'!A3:G3</f>
        <v>LINKS</v>
      </c>
      <c r="B3" s="83"/>
      <c r="C3" s="83"/>
      <c r="D3" s="83"/>
      <c r="E3" s="83"/>
      <c r="F3" s="83"/>
      <c r="G3" s="83"/>
    </row>
    <row r="4" spans="1:10" ht="25.5">
      <c r="A4" s="83" t="str">
        <f>'CAB 17-24'!A4:G4</f>
        <v>PINAMAR S.A.</v>
      </c>
      <c r="B4" s="83"/>
      <c r="C4" s="83"/>
      <c r="D4" s="83"/>
      <c r="E4" s="83"/>
      <c r="F4" s="83"/>
      <c r="G4" s="83"/>
    </row>
    <row r="5" spans="1:10" ht="20.25">
      <c r="A5" s="81" t="str">
        <f>'CAB 0-9'!A5:G5</f>
        <v>6° FECHA DE MAYORES</v>
      </c>
      <c r="B5" s="81"/>
      <c r="C5" s="81"/>
      <c r="D5" s="81"/>
      <c r="E5" s="81"/>
      <c r="F5" s="81"/>
      <c r="G5" s="81"/>
    </row>
    <row r="6" spans="1:10" ht="19.5">
      <c r="A6" s="82" t="s">
        <v>6</v>
      </c>
      <c r="B6" s="82"/>
      <c r="C6" s="82"/>
      <c r="D6" s="82"/>
      <c r="E6" s="82"/>
      <c r="F6" s="82"/>
      <c r="G6" s="82"/>
    </row>
    <row r="7" spans="1:10" ht="20.25" thickBot="1">
      <c r="A7" s="84" t="str">
        <f>'CAB 0-9'!A7:E7</f>
        <v>DOMINGO 30 DE SEPTIEMBRE DE 2018</v>
      </c>
      <c r="B7" s="84"/>
      <c r="C7" s="84"/>
      <c r="D7" s="84"/>
      <c r="E7" s="84"/>
      <c r="F7" s="84"/>
      <c r="G7" s="84"/>
      <c r="H7" s="22"/>
    </row>
    <row r="8" spans="1:10" ht="20.25" thickBot="1">
      <c r="A8" s="77" t="s">
        <v>11</v>
      </c>
      <c r="B8" s="78"/>
      <c r="C8" s="78"/>
      <c r="D8" s="78"/>
      <c r="E8" s="78"/>
      <c r="F8" s="78"/>
      <c r="G8" s="79"/>
      <c r="H8" s="51"/>
    </row>
    <row r="9" spans="1:10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2" t="s">
        <v>19</v>
      </c>
      <c r="J9" s="23" t="s">
        <v>20</v>
      </c>
    </row>
    <row r="10" spans="1:10" ht="19.5">
      <c r="A10" s="25" t="s">
        <v>242</v>
      </c>
      <c r="B10" s="6" t="s">
        <v>189</v>
      </c>
      <c r="C10" s="7">
        <v>34</v>
      </c>
      <c r="D10" s="8">
        <v>53</v>
      </c>
      <c r="E10" s="8">
        <v>54</v>
      </c>
      <c r="F10" s="8">
        <f>SUM(D10+E10)</f>
        <v>107</v>
      </c>
      <c r="G10" s="69">
        <f>(F10-C10)</f>
        <v>73</v>
      </c>
      <c r="H10" s="53">
        <v>26809</v>
      </c>
      <c r="J10" s="24">
        <f>(E10-C10*0.5)</f>
        <v>37</v>
      </c>
    </row>
    <row r="11" spans="1:10" ht="19.5">
      <c r="A11" s="25" t="s">
        <v>102</v>
      </c>
      <c r="B11" s="6" t="s">
        <v>166</v>
      </c>
      <c r="C11" s="7">
        <v>34</v>
      </c>
      <c r="D11" s="8">
        <v>53</v>
      </c>
      <c r="E11" s="8">
        <v>55</v>
      </c>
      <c r="F11" s="8">
        <f>SUM(D11+E11)</f>
        <v>108</v>
      </c>
      <c r="G11" s="69">
        <f>(F11-C11)</f>
        <v>74</v>
      </c>
      <c r="H11" s="53">
        <v>26150</v>
      </c>
      <c r="J11" s="24">
        <f t="shared" ref="J11:J23" si="0">(E11-C11*0.5)</f>
        <v>38</v>
      </c>
    </row>
    <row r="12" spans="1:10" ht="19.5">
      <c r="A12" s="25" t="s">
        <v>235</v>
      </c>
      <c r="B12" s="6" t="s">
        <v>174</v>
      </c>
      <c r="C12" s="7">
        <v>27</v>
      </c>
      <c r="D12" s="8">
        <v>47</v>
      </c>
      <c r="E12" s="8">
        <v>55</v>
      </c>
      <c r="F12" s="8">
        <f>SUM(D12+E12)</f>
        <v>102</v>
      </c>
      <c r="G12" s="69">
        <f>(F12-C12)</f>
        <v>75</v>
      </c>
      <c r="H12" s="53">
        <v>19579</v>
      </c>
      <c r="J12" s="24">
        <f t="shared" si="0"/>
        <v>41.5</v>
      </c>
    </row>
    <row r="13" spans="1:10" ht="19.5">
      <c r="A13" s="25" t="s">
        <v>240</v>
      </c>
      <c r="B13" s="6" t="s">
        <v>180</v>
      </c>
      <c r="C13" s="7">
        <v>31</v>
      </c>
      <c r="D13" s="8">
        <v>55</v>
      </c>
      <c r="E13" s="8">
        <v>52</v>
      </c>
      <c r="F13" s="8">
        <f>SUM(D13+E13)</f>
        <v>107</v>
      </c>
      <c r="G13" s="69">
        <f>(F13-C13)</f>
        <v>76</v>
      </c>
      <c r="H13" s="53">
        <v>24906</v>
      </c>
      <c r="J13" s="24">
        <f t="shared" si="0"/>
        <v>36.5</v>
      </c>
    </row>
    <row r="14" spans="1:10" ht="19.5">
      <c r="A14" s="25" t="s">
        <v>232</v>
      </c>
      <c r="B14" s="6" t="s">
        <v>26</v>
      </c>
      <c r="C14" s="7">
        <v>25</v>
      </c>
      <c r="D14" s="8">
        <v>52</v>
      </c>
      <c r="E14" s="8">
        <v>50</v>
      </c>
      <c r="F14" s="8">
        <f>SUM(D14+E14)</f>
        <v>102</v>
      </c>
      <c r="G14" s="69">
        <f>(F14-C14)</f>
        <v>77</v>
      </c>
      <c r="H14" s="53">
        <v>28143</v>
      </c>
      <c r="J14" s="24">
        <f t="shared" si="0"/>
        <v>37.5</v>
      </c>
    </row>
    <row r="15" spans="1:10" ht="19.5">
      <c r="A15" s="25" t="s">
        <v>237</v>
      </c>
      <c r="B15" s="6" t="s">
        <v>180</v>
      </c>
      <c r="C15" s="7">
        <v>29</v>
      </c>
      <c r="D15" s="8">
        <v>57</v>
      </c>
      <c r="E15" s="8">
        <v>51</v>
      </c>
      <c r="F15" s="8">
        <f>SUM(D15+E15)</f>
        <v>108</v>
      </c>
      <c r="G15" s="69">
        <f>(F15-C15)</f>
        <v>79</v>
      </c>
      <c r="H15" s="53">
        <v>17087</v>
      </c>
      <c r="J15" s="24">
        <f t="shared" si="0"/>
        <v>36.5</v>
      </c>
    </row>
    <row r="16" spans="1:10" ht="19.5">
      <c r="A16" s="25" t="s">
        <v>234</v>
      </c>
      <c r="B16" s="6" t="s">
        <v>65</v>
      </c>
      <c r="C16" s="7">
        <v>25</v>
      </c>
      <c r="D16" s="8">
        <v>51</v>
      </c>
      <c r="E16" s="8">
        <v>53</v>
      </c>
      <c r="F16" s="8">
        <f>SUM(D16+E16)</f>
        <v>104</v>
      </c>
      <c r="G16" s="69">
        <f>(F16-C16)</f>
        <v>79</v>
      </c>
      <c r="H16" s="53">
        <v>33330</v>
      </c>
      <c r="J16" s="24">
        <f t="shared" si="0"/>
        <v>40.5</v>
      </c>
    </row>
    <row r="17" spans="1:10" ht="19.5">
      <c r="A17" s="25" t="s">
        <v>158</v>
      </c>
      <c r="B17" s="6" t="s">
        <v>26</v>
      </c>
      <c r="C17" s="7">
        <v>33</v>
      </c>
      <c r="D17" s="8">
        <v>54</v>
      </c>
      <c r="E17" s="8">
        <v>58</v>
      </c>
      <c r="F17" s="8">
        <f>SUM(D17+E17)</f>
        <v>112</v>
      </c>
      <c r="G17" s="69">
        <f>(F17-C17)</f>
        <v>79</v>
      </c>
      <c r="H17" s="53">
        <v>20677</v>
      </c>
      <c r="J17" s="24">
        <f t="shared" si="0"/>
        <v>41.5</v>
      </c>
    </row>
    <row r="18" spans="1:10" ht="19.5">
      <c r="A18" s="25" t="s">
        <v>241</v>
      </c>
      <c r="B18" s="6" t="s">
        <v>26</v>
      </c>
      <c r="C18" s="7">
        <v>32</v>
      </c>
      <c r="D18" s="8">
        <v>57</v>
      </c>
      <c r="E18" s="8">
        <v>55</v>
      </c>
      <c r="F18" s="8">
        <f>SUM(D18+E18)</f>
        <v>112</v>
      </c>
      <c r="G18" s="69">
        <f>(F18-C18)</f>
        <v>80</v>
      </c>
      <c r="H18" s="53">
        <v>20219</v>
      </c>
      <c r="J18" s="24">
        <f t="shared" si="0"/>
        <v>39</v>
      </c>
    </row>
    <row r="19" spans="1:10" ht="19.5">
      <c r="A19" s="25" t="s">
        <v>231</v>
      </c>
      <c r="B19" s="6" t="s">
        <v>174</v>
      </c>
      <c r="C19" s="7">
        <v>25</v>
      </c>
      <c r="D19" s="8">
        <v>58</v>
      </c>
      <c r="E19" s="8">
        <v>51</v>
      </c>
      <c r="F19" s="8">
        <f>SUM(D19+E19)</f>
        <v>109</v>
      </c>
      <c r="G19" s="69">
        <f>(F19-C19)</f>
        <v>84</v>
      </c>
      <c r="H19" s="53">
        <v>18096</v>
      </c>
      <c r="J19" s="24">
        <f t="shared" si="0"/>
        <v>38.5</v>
      </c>
    </row>
    <row r="20" spans="1:10" ht="19.5">
      <c r="A20" s="25" t="s">
        <v>239</v>
      </c>
      <c r="B20" s="6" t="s">
        <v>189</v>
      </c>
      <c r="C20" s="7">
        <v>30</v>
      </c>
      <c r="D20" s="8">
        <v>59</v>
      </c>
      <c r="E20" s="8">
        <v>55</v>
      </c>
      <c r="F20" s="8">
        <f>SUM(D20+E20)</f>
        <v>114</v>
      </c>
      <c r="G20" s="69">
        <f>(F20-C20)</f>
        <v>84</v>
      </c>
      <c r="H20" s="53">
        <v>16779</v>
      </c>
      <c r="J20" s="24">
        <f t="shared" si="0"/>
        <v>40</v>
      </c>
    </row>
    <row r="21" spans="1:10" ht="19.5">
      <c r="A21" s="25" t="s">
        <v>233</v>
      </c>
      <c r="B21" s="6" t="s">
        <v>35</v>
      </c>
      <c r="C21" s="7">
        <v>25</v>
      </c>
      <c r="D21" s="8">
        <v>53</v>
      </c>
      <c r="E21" s="8">
        <v>58</v>
      </c>
      <c r="F21" s="8">
        <f>SUM(D21+E21)</f>
        <v>111</v>
      </c>
      <c r="G21" s="69">
        <f>(F21-C21)</f>
        <v>86</v>
      </c>
      <c r="H21" s="53">
        <v>27856</v>
      </c>
      <c r="J21" s="24">
        <f t="shared" si="0"/>
        <v>45.5</v>
      </c>
    </row>
    <row r="22" spans="1:10" ht="19.5">
      <c r="A22" s="25" t="s">
        <v>236</v>
      </c>
      <c r="B22" s="6" t="s">
        <v>29</v>
      </c>
      <c r="C22" s="7">
        <v>27</v>
      </c>
      <c r="D22" s="8">
        <v>69</v>
      </c>
      <c r="E22" s="8">
        <v>53</v>
      </c>
      <c r="F22" s="8">
        <f>SUM(D22+E22)</f>
        <v>122</v>
      </c>
      <c r="G22" s="69">
        <f>(F22-C22)</f>
        <v>95</v>
      </c>
      <c r="H22" s="53">
        <v>24938</v>
      </c>
      <c r="J22" s="24">
        <f t="shared" si="0"/>
        <v>39.5</v>
      </c>
    </row>
    <row r="23" spans="1:10" ht="20.25" thickBot="1">
      <c r="A23" s="113" t="s">
        <v>238</v>
      </c>
      <c r="B23" s="65" t="s">
        <v>180</v>
      </c>
      <c r="C23" s="66">
        <v>29</v>
      </c>
      <c r="D23" s="114" t="s">
        <v>12</v>
      </c>
      <c r="E23" s="114" t="s">
        <v>12</v>
      </c>
      <c r="F23" s="114" t="s">
        <v>12</v>
      </c>
      <c r="G23" s="71" t="s">
        <v>12</v>
      </c>
      <c r="H23" s="68">
        <v>22945</v>
      </c>
    </row>
    <row r="24" spans="1:10">
      <c r="H24" s="51"/>
    </row>
  </sheetData>
  <sortState ref="A10:H23">
    <sortCondition ref="G10:G23"/>
    <sortCondition ref="E10:E23"/>
    <sortCondition ref="D10:D23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80" t="s">
        <v>7</v>
      </c>
      <c r="B1" s="80"/>
      <c r="C1" s="80"/>
      <c r="D1" s="80"/>
      <c r="E1" s="80"/>
      <c r="F1" s="80"/>
      <c r="G1" s="80"/>
    </row>
    <row r="2" spans="1:10" ht="30.75">
      <c r="A2" s="80" t="s">
        <v>8</v>
      </c>
      <c r="B2" s="80"/>
      <c r="C2" s="80"/>
      <c r="D2" s="80"/>
      <c r="E2" s="80"/>
      <c r="F2" s="80"/>
      <c r="G2" s="80"/>
    </row>
    <row r="3" spans="1:10" ht="25.5">
      <c r="A3" s="83" t="str">
        <f>'CAB 0-9'!A3:G3</f>
        <v>LINKS</v>
      </c>
      <c r="B3" s="83"/>
      <c r="C3" s="83"/>
      <c r="D3" s="83"/>
      <c r="E3" s="83"/>
      <c r="F3" s="83"/>
      <c r="G3" s="83"/>
    </row>
    <row r="4" spans="1:10" ht="25.5">
      <c r="A4" s="83" t="str">
        <f>'CAB 25-36'!A4:G4</f>
        <v>PINAMAR S.A.</v>
      </c>
      <c r="B4" s="83"/>
      <c r="C4" s="83"/>
      <c r="D4" s="83"/>
      <c r="E4" s="83"/>
      <c r="F4" s="83"/>
      <c r="G4" s="83"/>
    </row>
    <row r="5" spans="1:10" ht="20.25">
      <c r="A5" s="81" t="str">
        <f>'CAB 0-9'!A5:G5</f>
        <v>6° FECHA DE MAYORES</v>
      </c>
      <c r="B5" s="81"/>
      <c r="C5" s="81"/>
      <c r="D5" s="81"/>
      <c r="E5" s="81"/>
      <c r="F5" s="81"/>
      <c r="G5" s="81"/>
    </row>
    <row r="6" spans="1:10" ht="19.5">
      <c r="A6" s="82" t="s">
        <v>6</v>
      </c>
      <c r="B6" s="82"/>
      <c r="C6" s="82"/>
      <c r="D6" s="82"/>
      <c r="E6" s="82"/>
      <c r="F6" s="82"/>
      <c r="G6" s="82"/>
    </row>
    <row r="7" spans="1:10" ht="20.25" thickBot="1">
      <c r="A7" s="85" t="str">
        <f>'CAB 0-9'!A7:E7</f>
        <v>DOMINGO 30 DE SEPTIEMBRE DE 2018</v>
      </c>
      <c r="B7" s="85"/>
      <c r="C7" s="85"/>
      <c r="D7" s="85"/>
      <c r="E7" s="85"/>
      <c r="F7" s="85"/>
      <c r="G7" s="85"/>
      <c r="H7" s="22"/>
    </row>
    <row r="8" spans="1:10" ht="20.25" thickBot="1">
      <c r="A8" s="77" t="s">
        <v>44</v>
      </c>
      <c r="B8" s="78"/>
      <c r="C8" s="78"/>
      <c r="D8" s="78"/>
      <c r="E8" s="78"/>
      <c r="F8" s="78"/>
      <c r="G8" s="79"/>
    </row>
    <row r="9" spans="1:10" s="3" customFormat="1" ht="20.25" thickBot="1">
      <c r="A9" s="4" t="s">
        <v>14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6" t="s">
        <v>19</v>
      </c>
      <c r="J9" s="23" t="s">
        <v>20</v>
      </c>
    </row>
    <row r="10" spans="1:10" ht="19.5">
      <c r="A10" s="25" t="s">
        <v>132</v>
      </c>
      <c r="B10" s="6" t="s">
        <v>27</v>
      </c>
      <c r="C10" s="7">
        <v>2</v>
      </c>
      <c r="D10" s="8">
        <v>41</v>
      </c>
      <c r="E10" s="8">
        <v>39</v>
      </c>
      <c r="F10" s="8">
        <f>SUM(D10+E10)</f>
        <v>80</v>
      </c>
      <c r="G10" s="69">
        <f>(F10-C10)</f>
        <v>78</v>
      </c>
      <c r="H10" s="53">
        <v>29195</v>
      </c>
      <c r="J10" s="24">
        <f t="shared" ref="J10:J13" si="0">(E10-C10*0.5)</f>
        <v>38</v>
      </c>
    </row>
    <row r="11" spans="1:10" ht="19.5">
      <c r="A11" s="25" t="s">
        <v>36</v>
      </c>
      <c r="B11" s="6" t="s">
        <v>27</v>
      </c>
      <c r="C11" s="7">
        <v>4</v>
      </c>
      <c r="D11" s="8">
        <v>43</v>
      </c>
      <c r="E11" s="8">
        <v>40</v>
      </c>
      <c r="F11" s="8">
        <f>SUM(D11+E11)</f>
        <v>83</v>
      </c>
      <c r="G11" s="69">
        <f>(F11-C11)</f>
        <v>79</v>
      </c>
      <c r="H11" s="53">
        <v>33060</v>
      </c>
      <c r="J11" s="24">
        <f t="shared" si="0"/>
        <v>38</v>
      </c>
    </row>
    <row r="12" spans="1:10" ht="19.5">
      <c r="A12" s="25" t="s">
        <v>120</v>
      </c>
      <c r="B12" s="6" t="s">
        <v>29</v>
      </c>
      <c r="C12" s="7">
        <v>25</v>
      </c>
      <c r="D12" s="8">
        <v>55</v>
      </c>
      <c r="E12" s="8">
        <v>51</v>
      </c>
      <c r="F12" s="8">
        <f>SUM(D12+E12)</f>
        <v>106</v>
      </c>
      <c r="G12" s="69">
        <f>(F12-C12)</f>
        <v>81</v>
      </c>
      <c r="H12" s="53">
        <v>20121</v>
      </c>
      <c r="J12" s="24">
        <f t="shared" si="0"/>
        <v>38.5</v>
      </c>
    </row>
    <row r="13" spans="1:10" ht="19.5">
      <c r="A13" s="25" t="s">
        <v>131</v>
      </c>
      <c r="B13" s="6" t="s">
        <v>27</v>
      </c>
      <c r="C13" s="7">
        <v>7</v>
      </c>
      <c r="D13" s="8">
        <v>48</v>
      </c>
      <c r="E13" s="8">
        <v>46</v>
      </c>
      <c r="F13" s="8">
        <f>SUM(D13+E13)</f>
        <v>94</v>
      </c>
      <c r="G13" s="69">
        <f>(F13-C13)</f>
        <v>87</v>
      </c>
      <c r="H13" s="53">
        <v>25055</v>
      </c>
      <c r="J13" s="24">
        <f t="shared" si="0"/>
        <v>42.5</v>
      </c>
    </row>
    <row r="14" spans="1:10" ht="20.25" thickBot="1">
      <c r="A14" s="64" t="s">
        <v>243</v>
      </c>
      <c r="B14" s="65" t="s">
        <v>29</v>
      </c>
      <c r="C14" s="66">
        <v>19</v>
      </c>
      <c r="D14" s="67" t="s">
        <v>5</v>
      </c>
      <c r="E14" s="67" t="s">
        <v>250</v>
      </c>
      <c r="F14" s="67" t="s">
        <v>251</v>
      </c>
      <c r="G14" s="71" t="s">
        <v>12</v>
      </c>
      <c r="H14" s="68">
        <v>25038</v>
      </c>
    </row>
  </sheetData>
  <sortState ref="A10:H14">
    <sortCondition ref="G10:G14"/>
    <sortCondition ref="E10:E14"/>
    <sortCondition ref="D10:D14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6384" width="11.42578125" style="1"/>
  </cols>
  <sheetData>
    <row r="1" spans="1:256" ht="30.75">
      <c r="A1" s="80" t="s">
        <v>7</v>
      </c>
      <c r="B1" s="80"/>
      <c r="C1" s="80"/>
      <c r="D1" s="80"/>
      <c r="E1" s="80"/>
      <c r="F1" s="80"/>
      <c r="G1" s="80"/>
    </row>
    <row r="2" spans="1:256" ht="30.75">
      <c r="A2" s="80" t="s">
        <v>8</v>
      </c>
      <c r="B2" s="80"/>
      <c r="C2" s="80"/>
      <c r="D2" s="80"/>
      <c r="E2" s="80"/>
      <c r="F2" s="80"/>
      <c r="G2" s="80"/>
    </row>
    <row r="3" spans="1:256" ht="25.5">
      <c r="A3" s="83" t="str">
        <f>'CAB 0-9'!A3:G3</f>
        <v>LINKS</v>
      </c>
      <c r="B3" s="83"/>
      <c r="C3" s="83"/>
      <c r="D3" s="83"/>
      <c r="E3" s="83"/>
      <c r="F3" s="83"/>
      <c r="G3" s="83"/>
    </row>
    <row r="4" spans="1:256" ht="25.5">
      <c r="A4" s="83" t="str">
        <f>'CAB 0-9'!A4:G4</f>
        <v>PINAMAR S.A.</v>
      </c>
      <c r="B4" s="83"/>
      <c r="C4" s="83"/>
      <c r="D4" s="83"/>
      <c r="E4" s="83"/>
      <c r="F4" s="83"/>
      <c r="G4" s="83"/>
    </row>
    <row r="5" spans="1:256" ht="20.25">
      <c r="A5" s="81" t="str">
        <f>'CAB 0-9'!A5:G5</f>
        <v>6° FECHA DE MAYORES</v>
      </c>
      <c r="B5" s="81"/>
      <c r="C5" s="81"/>
      <c r="D5" s="81"/>
      <c r="E5" s="81"/>
      <c r="F5" s="81"/>
      <c r="G5" s="81"/>
    </row>
    <row r="6" spans="1:256" ht="19.5">
      <c r="A6" s="82" t="s">
        <v>6</v>
      </c>
      <c r="B6" s="82"/>
      <c r="C6" s="82"/>
      <c r="D6" s="82"/>
      <c r="E6" s="82"/>
      <c r="F6" s="82"/>
      <c r="G6" s="82"/>
      <c r="J6" s="12">
        <v>43556</v>
      </c>
    </row>
    <row r="7" spans="1:256" ht="20.25" thickBot="1">
      <c r="A7" s="85" t="str">
        <f>'CAB 0-9'!A7:E7</f>
        <v>DOMINGO 30 DE SEPTIEMBRE DE 2018</v>
      </c>
      <c r="B7" s="85"/>
      <c r="C7" s="85"/>
      <c r="D7" s="85"/>
      <c r="E7" s="85"/>
      <c r="F7" s="85"/>
      <c r="G7" s="85"/>
    </row>
    <row r="8" spans="1:256" ht="20.25" thickBot="1">
      <c r="A8" s="77" t="s">
        <v>17</v>
      </c>
      <c r="B8" s="78"/>
      <c r="C8" s="78"/>
      <c r="D8" s="78"/>
      <c r="E8" s="78"/>
      <c r="F8" s="78"/>
      <c r="G8" s="79"/>
    </row>
    <row r="9" spans="1:256" s="3" customFormat="1" ht="20.25" thickBot="1">
      <c r="A9" s="9" t="s">
        <v>0</v>
      </c>
      <c r="B9" s="10" t="s">
        <v>13</v>
      </c>
      <c r="C9" s="9" t="s">
        <v>1</v>
      </c>
      <c r="D9" s="9" t="s">
        <v>2</v>
      </c>
      <c r="E9" s="9" t="s">
        <v>3</v>
      </c>
      <c r="F9" s="9" t="s">
        <v>4</v>
      </c>
      <c r="G9" s="11" t="s">
        <v>12</v>
      </c>
      <c r="H9" s="9" t="s">
        <v>15</v>
      </c>
      <c r="J9" s="9" t="s">
        <v>16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5" t="s">
        <v>64</v>
      </c>
      <c r="B10" s="6" t="s">
        <v>28</v>
      </c>
      <c r="C10" s="7">
        <v>0</v>
      </c>
      <c r="D10" s="8">
        <v>37</v>
      </c>
      <c r="E10" s="8">
        <v>39</v>
      </c>
      <c r="F10" s="8">
        <f>SUM(D10+E10)</f>
        <v>76</v>
      </c>
      <c r="G10" s="70" t="s">
        <v>12</v>
      </c>
      <c r="H10" s="53">
        <v>27448</v>
      </c>
      <c r="J10" s="57">
        <f xml:space="preserve"> DATEDIF(H10,$J$6,"y")</f>
        <v>44</v>
      </c>
    </row>
    <row r="11" spans="1:256" ht="19.5">
      <c r="A11" s="25" t="s">
        <v>182</v>
      </c>
      <c r="B11" s="6" t="s">
        <v>174</v>
      </c>
      <c r="C11" s="7">
        <v>8</v>
      </c>
      <c r="D11" s="8">
        <v>42</v>
      </c>
      <c r="E11" s="8">
        <v>37</v>
      </c>
      <c r="F11" s="8">
        <f>SUM(D11+E11)</f>
        <v>79</v>
      </c>
      <c r="G11" s="70" t="s">
        <v>12</v>
      </c>
      <c r="H11" s="53">
        <v>31168</v>
      </c>
      <c r="J11" s="57">
        <f xml:space="preserve"> DATEDIF(H11,$J$6,"y")</f>
        <v>33</v>
      </c>
    </row>
    <row r="12" spans="1:256" ht="19.5">
      <c r="A12" s="25" t="s">
        <v>163</v>
      </c>
      <c r="B12" s="6" t="s">
        <v>35</v>
      </c>
      <c r="C12" s="7">
        <v>3</v>
      </c>
      <c r="D12" s="8">
        <v>40</v>
      </c>
      <c r="E12" s="8">
        <v>39</v>
      </c>
      <c r="F12" s="8">
        <f>SUM(D12+E12)</f>
        <v>79</v>
      </c>
      <c r="G12" s="70" t="s">
        <v>12</v>
      </c>
      <c r="H12" s="53">
        <v>25824</v>
      </c>
      <c r="J12" s="57">
        <f t="shared" ref="J12:J75" si="0" xml:space="preserve"> DATEDIF(H12,$J$6,"y")</f>
        <v>48</v>
      </c>
    </row>
    <row r="13" spans="1:256" ht="19.5">
      <c r="A13" s="25" t="s">
        <v>184</v>
      </c>
      <c r="B13" s="6" t="s">
        <v>35</v>
      </c>
      <c r="C13" s="7">
        <v>8</v>
      </c>
      <c r="D13" s="8">
        <v>39</v>
      </c>
      <c r="E13" s="8">
        <v>40</v>
      </c>
      <c r="F13" s="8">
        <f>SUM(D13+E13)</f>
        <v>79</v>
      </c>
      <c r="G13" s="70" t="s">
        <v>12</v>
      </c>
      <c r="H13" s="53">
        <v>28111</v>
      </c>
      <c r="J13" s="57">
        <f t="shared" si="0"/>
        <v>42</v>
      </c>
    </row>
    <row r="14" spans="1:256" ht="19.5">
      <c r="A14" s="111" t="s">
        <v>132</v>
      </c>
      <c r="B14" s="6" t="s">
        <v>27</v>
      </c>
      <c r="C14" s="7">
        <v>2</v>
      </c>
      <c r="D14" s="8">
        <v>41</v>
      </c>
      <c r="E14" s="8">
        <v>39</v>
      </c>
      <c r="F14" s="8">
        <f>SUM(D14+E14)</f>
        <v>80</v>
      </c>
      <c r="G14" s="70" t="s">
        <v>12</v>
      </c>
      <c r="H14" s="53">
        <v>29195</v>
      </c>
      <c r="J14" s="57">
        <f t="shared" si="0"/>
        <v>39</v>
      </c>
    </row>
    <row r="15" spans="1:256" ht="19.5">
      <c r="A15" s="25" t="s">
        <v>183</v>
      </c>
      <c r="B15" s="6" t="s">
        <v>35</v>
      </c>
      <c r="C15" s="7">
        <v>8</v>
      </c>
      <c r="D15" s="8">
        <v>39</v>
      </c>
      <c r="E15" s="8">
        <v>41</v>
      </c>
      <c r="F15" s="8">
        <f>SUM(D15+E15)</f>
        <v>80</v>
      </c>
      <c r="G15" s="70" t="s">
        <v>12</v>
      </c>
      <c r="H15" s="53">
        <v>26068</v>
      </c>
      <c r="J15" s="57">
        <f t="shared" si="0"/>
        <v>47</v>
      </c>
    </row>
    <row r="16" spans="1:256" ht="19.5">
      <c r="A16" s="25" t="s">
        <v>190</v>
      </c>
      <c r="B16" s="6" t="s">
        <v>35</v>
      </c>
      <c r="C16" s="7">
        <v>9</v>
      </c>
      <c r="D16" s="8">
        <v>38</v>
      </c>
      <c r="E16" s="8">
        <v>42</v>
      </c>
      <c r="F16" s="8">
        <f>SUM(D16+E16)</f>
        <v>80</v>
      </c>
      <c r="G16" s="70" t="s">
        <v>12</v>
      </c>
      <c r="H16" s="53">
        <v>27479</v>
      </c>
      <c r="J16" s="57">
        <f t="shared" si="0"/>
        <v>44</v>
      </c>
    </row>
    <row r="17" spans="1:10" ht="19.5">
      <c r="A17" s="25" t="s">
        <v>66</v>
      </c>
      <c r="B17" s="6" t="s">
        <v>35</v>
      </c>
      <c r="C17" s="7">
        <v>7</v>
      </c>
      <c r="D17" s="8">
        <v>38</v>
      </c>
      <c r="E17" s="8">
        <v>42</v>
      </c>
      <c r="F17" s="8">
        <f>SUM(D17+E17)</f>
        <v>80</v>
      </c>
      <c r="G17" s="70" t="s">
        <v>12</v>
      </c>
      <c r="H17" s="53">
        <v>18709</v>
      </c>
      <c r="J17" s="57">
        <f t="shared" si="0"/>
        <v>68</v>
      </c>
    </row>
    <row r="18" spans="1:10" ht="19.5">
      <c r="A18" s="25" t="s">
        <v>162</v>
      </c>
      <c r="B18" s="6" t="s">
        <v>26</v>
      </c>
      <c r="C18" s="7">
        <v>3</v>
      </c>
      <c r="D18" s="8">
        <v>38</v>
      </c>
      <c r="E18" s="8">
        <v>42</v>
      </c>
      <c r="F18" s="8">
        <f>SUM(D18+E18)</f>
        <v>80</v>
      </c>
      <c r="G18" s="70" t="s">
        <v>12</v>
      </c>
      <c r="H18" s="53">
        <v>28240</v>
      </c>
      <c r="J18" s="57">
        <f t="shared" si="0"/>
        <v>41</v>
      </c>
    </row>
    <row r="19" spans="1:10" ht="19.5">
      <c r="A19" s="25" t="s">
        <v>130</v>
      </c>
      <c r="B19" s="6" t="s">
        <v>27</v>
      </c>
      <c r="C19" s="7">
        <v>2</v>
      </c>
      <c r="D19" s="8">
        <v>42</v>
      </c>
      <c r="E19" s="8">
        <v>39</v>
      </c>
      <c r="F19" s="8">
        <f>SUM(D19+E19)</f>
        <v>81</v>
      </c>
      <c r="G19" s="70" t="s">
        <v>12</v>
      </c>
      <c r="H19" s="53">
        <v>29973</v>
      </c>
      <c r="J19" s="57">
        <f t="shared" si="0"/>
        <v>37</v>
      </c>
    </row>
    <row r="20" spans="1:10" ht="19.5">
      <c r="A20" s="25" t="s">
        <v>196</v>
      </c>
      <c r="B20" s="6" t="s">
        <v>35</v>
      </c>
      <c r="C20" s="7">
        <v>10</v>
      </c>
      <c r="D20" s="8">
        <v>41</v>
      </c>
      <c r="E20" s="8">
        <v>40</v>
      </c>
      <c r="F20" s="8">
        <f>SUM(D20+E20)</f>
        <v>81</v>
      </c>
      <c r="G20" s="70" t="s">
        <v>12</v>
      </c>
      <c r="H20" s="53">
        <v>31803</v>
      </c>
      <c r="J20" s="57">
        <f t="shared" si="0"/>
        <v>32</v>
      </c>
    </row>
    <row r="21" spans="1:10" ht="19.5">
      <c r="A21" s="25" t="s">
        <v>177</v>
      </c>
      <c r="B21" s="6" t="s">
        <v>29</v>
      </c>
      <c r="C21" s="7">
        <v>7</v>
      </c>
      <c r="D21" s="8">
        <v>39</v>
      </c>
      <c r="E21" s="8">
        <v>42</v>
      </c>
      <c r="F21" s="8">
        <f>SUM(D21+E21)</f>
        <v>81</v>
      </c>
      <c r="G21" s="70" t="s">
        <v>12</v>
      </c>
      <c r="H21" s="53">
        <v>32441</v>
      </c>
      <c r="J21" s="57">
        <f t="shared" si="0"/>
        <v>30</v>
      </c>
    </row>
    <row r="22" spans="1:10" ht="19.5">
      <c r="A22" s="25" t="s">
        <v>185</v>
      </c>
      <c r="B22" s="6" t="s">
        <v>174</v>
      </c>
      <c r="C22" s="7">
        <v>8</v>
      </c>
      <c r="D22" s="8">
        <v>43</v>
      </c>
      <c r="E22" s="8">
        <v>39</v>
      </c>
      <c r="F22" s="8">
        <f>SUM(D22+E22)</f>
        <v>82</v>
      </c>
      <c r="G22" s="70" t="s">
        <v>12</v>
      </c>
      <c r="H22" s="53">
        <v>19608</v>
      </c>
      <c r="J22" s="57">
        <f t="shared" si="0"/>
        <v>65</v>
      </c>
    </row>
    <row r="23" spans="1:10" ht="19.5">
      <c r="A23" s="25" t="s">
        <v>194</v>
      </c>
      <c r="B23" s="6" t="s">
        <v>174</v>
      </c>
      <c r="C23" s="7">
        <v>10</v>
      </c>
      <c r="D23" s="8">
        <v>40</v>
      </c>
      <c r="E23" s="8">
        <v>42</v>
      </c>
      <c r="F23" s="8">
        <f>SUM(D23+E23)</f>
        <v>82</v>
      </c>
      <c r="G23" s="70" t="s">
        <v>12</v>
      </c>
      <c r="H23" s="53">
        <v>25461</v>
      </c>
      <c r="J23" s="57">
        <f t="shared" si="0"/>
        <v>49</v>
      </c>
    </row>
    <row r="24" spans="1:10" ht="19.5">
      <c r="A24" s="25" t="s">
        <v>199</v>
      </c>
      <c r="B24" s="6" t="s">
        <v>189</v>
      </c>
      <c r="C24" s="7">
        <v>11</v>
      </c>
      <c r="D24" s="8">
        <v>39</v>
      </c>
      <c r="E24" s="8">
        <v>43</v>
      </c>
      <c r="F24" s="8">
        <f>SUM(D24+E24)</f>
        <v>82</v>
      </c>
      <c r="G24" s="70" t="s">
        <v>12</v>
      </c>
      <c r="H24" s="53">
        <v>23787</v>
      </c>
      <c r="J24" s="57">
        <f t="shared" si="0"/>
        <v>54</v>
      </c>
    </row>
    <row r="25" spans="1:10" ht="19.5">
      <c r="A25" s="25" t="s">
        <v>48</v>
      </c>
      <c r="B25" s="6" t="s">
        <v>26</v>
      </c>
      <c r="C25" s="7">
        <v>2</v>
      </c>
      <c r="D25" s="8">
        <v>37</v>
      </c>
      <c r="E25" s="8">
        <v>45</v>
      </c>
      <c r="F25" s="8">
        <f>SUM(D25+E25)</f>
        <v>82</v>
      </c>
      <c r="G25" s="70" t="s">
        <v>12</v>
      </c>
      <c r="H25" s="53">
        <v>27313</v>
      </c>
      <c r="J25" s="57">
        <f t="shared" si="0"/>
        <v>44</v>
      </c>
    </row>
    <row r="26" spans="1:10" ht="19.5">
      <c r="A26" s="25" t="s">
        <v>205</v>
      </c>
      <c r="B26" s="6" t="s">
        <v>180</v>
      </c>
      <c r="C26" s="7">
        <v>13</v>
      </c>
      <c r="D26" s="8">
        <v>37</v>
      </c>
      <c r="E26" s="8">
        <v>45</v>
      </c>
      <c r="F26" s="8">
        <f>SUM(D26+E26)</f>
        <v>82</v>
      </c>
      <c r="G26" s="70" t="s">
        <v>12</v>
      </c>
      <c r="H26" s="53">
        <v>26696</v>
      </c>
      <c r="J26" s="57">
        <f t="shared" si="0"/>
        <v>46</v>
      </c>
    </row>
    <row r="27" spans="1:10" ht="19.5">
      <c r="A27" s="111" t="s">
        <v>36</v>
      </c>
      <c r="B27" s="6" t="s">
        <v>27</v>
      </c>
      <c r="C27" s="7">
        <v>4</v>
      </c>
      <c r="D27" s="8">
        <v>43</v>
      </c>
      <c r="E27" s="8">
        <v>40</v>
      </c>
      <c r="F27" s="8">
        <f>SUM(D27+E27)</f>
        <v>83</v>
      </c>
      <c r="G27" s="70" t="s">
        <v>12</v>
      </c>
      <c r="H27" s="53">
        <v>33060</v>
      </c>
      <c r="J27" s="57">
        <f t="shared" si="0"/>
        <v>28</v>
      </c>
    </row>
    <row r="28" spans="1:10" ht="19.5">
      <c r="A28" s="25" t="s">
        <v>168</v>
      </c>
      <c r="B28" s="6" t="s">
        <v>65</v>
      </c>
      <c r="C28" s="7">
        <v>5</v>
      </c>
      <c r="D28" s="8">
        <v>42</v>
      </c>
      <c r="E28" s="8">
        <v>41</v>
      </c>
      <c r="F28" s="8">
        <f>SUM(D28+E28)</f>
        <v>83</v>
      </c>
      <c r="G28" s="70" t="s">
        <v>12</v>
      </c>
      <c r="H28" s="53">
        <v>28522</v>
      </c>
      <c r="J28" s="57">
        <f t="shared" si="0"/>
        <v>41</v>
      </c>
    </row>
    <row r="29" spans="1:10" ht="19.5">
      <c r="A29" s="25" t="s">
        <v>195</v>
      </c>
      <c r="B29" s="6" t="s">
        <v>29</v>
      </c>
      <c r="C29" s="7">
        <v>10</v>
      </c>
      <c r="D29" s="8">
        <v>44</v>
      </c>
      <c r="E29" s="8">
        <v>40</v>
      </c>
      <c r="F29" s="8">
        <f>SUM(D29+E29)</f>
        <v>84</v>
      </c>
      <c r="G29" s="70" t="s">
        <v>12</v>
      </c>
      <c r="H29" s="53">
        <v>29104</v>
      </c>
      <c r="J29" s="57">
        <f t="shared" si="0"/>
        <v>39</v>
      </c>
    </row>
    <row r="30" spans="1:10" ht="19.5">
      <c r="A30" s="25" t="s">
        <v>106</v>
      </c>
      <c r="B30" s="6" t="s">
        <v>67</v>
      </c>
      <c r="C30" s="7">
        <v>9</v>
      </c>
      <c r="D30" s="8">
        <v>42</v>
      </c>
      <c r="E30" s="8">
        <v>42</v>
      </c>
      <c r="F30" s="8">
        <f>SUM(D30+E30)</f>
        <v>84</v>
      </c>
      <c r="G30" s="70" t="s">
        <v>12</v>
      </c>
      <c r="H30" s="53">
        <v>22209</v>
      </c>
      <c r="J30" s="57">
        <f t="shared" si="0"/>
        <v>58</v>
      </c>
    </row>
    <row r="31" spans="1:10" ht="19.5">
      <c r="A31" s="25" t="s">
        <v>39</v>
      </c>
      <c r="B31" s="6" t="s">
        <v>28</v>
      </c>
      <c r="C31" s="7">
        <v>-1</v>
      </c>
      <c r="D31" s="8">
        <v>40</v>
      </c>
      <c r="E31" s="8">
        <v>44</v>
      </c>
      <c r="F31" s="8">
        <f>SUM(D31+E31)</f>
        <v>84</v>
      </c>
      <c r="G31" s="70" t="s">
        <v>12</v>
      </c>
      <c r="H31" s="53">
        <v>26822</v>
      </c>
      <c r="J31" s="57">
        <f t="shared" si="0"/>
        <v>45</v>
      </c>
    </row>
    <row r="32" spans="1:10" ht="19.5">
      <c r="A32" s="25" t="s">
        <v>88</v>
      </c>
      <c r="B32" s="6" t="s">
        <v>35</v>
      </c>
      <c r="C32" s="7">
        <v>18</v>
      </c>
      <c r="D32" s="8">
        <v>40</v>
      </c>
      <c r="E32" s="8">
        <v>44</v>
      </c>
      <c r="F32" s="8">
        <f>SUM(D32+E32)</f>
        <v>84</v>
      </c>
      <c r="G32" s="70" t="s">
        <v>12</v>
      </c>
      <c r="H32" s="53">
        <v>31579</v>
      </c>
      <c r="J32" s="57">
        <f t="shared" si="0"/>
        <v>32</v>
      </c>
    </row>
    <row r="33" spans="1:10" ht="19.5">
      <c r="A33" s="25" t="s">
        <v>173</v>
      </c>
      <c r="B33" s="6" t="s">
        <v>174</v>
      </c>
      <c r="C33" s="7">
        <v>7</v>
      </c>
      <c r="D33" s="8">
        <v>44</v>
      </c>
      <c r="E33" s="8">
        <v>41</v>
      </c>
      <c r="F33" s="8">
        <f>SUM(D33+E33)</f>
        <v>85</v>
      </c>
      <c r="G33" s="70" t="s">
        <v>12</v>
      </c>
      <c r="H33" s="53">
        <v>31195</v>
      </c>
      <c r="J33" s="57">
        <f t="shared" si="0"/>
        <v>33</v>
      </c>
    </row>
    <row r="34" spans="1:10" ht="19.5">
      <c r="A34" s="25" t="s">
        <v>112</v>
      </c>
      <c r="B34" s="6" t="s">
        <v>180</v>
      </c>
      <c r="C34" s="7">
        <v>15</v>
      </c>
      <c r="D34" s="8">
        <v>43</v>
      </c>
      <c r="E34" s="8">
        <v>42</v>
      </c>
      <c r="F34" s="8">
        <f>SUM(D34+E34)</f>
        <v>85</v>
      </c>
      <c r="G34" s="70" t="s">
        <v>12</v>
      </c>
      <c r="H34" s="53">
        <v>25041</v>
      </c>
      <c r="J34" s="57">
        <f t="shared" si="0"/>
        <v>50</v>
      </c>
    </row>
    <row r="35" spans="1:10" ht="19.5">
      <c r="A35" s="25" t="s">
        <v>204</v>
      </c>
      <c r="B35" s="6" t="s">
        <v>166</v>
      </c>
      <c r="C35" s="7">
        <v>12</v>
      </c>
      <c r="D35" s="8">
        <v>43</v>
      </c>
      <c r="E35" s="8">
        <v>42</v>
      </c>
      <c r="F35" s="8">
        <f>SUM(D35+E35)</f>
        <v>85</v>
      </c>
      <c r="G35" s="70" t="s">
        <v>12</v>
      </c>
      <c r="H35" s="53">
        <v>29606</v>
      </c>
      <c r="J35" s="57">
        <f t="shared" si="0"/>
        <v>38</v>
      </c>
    </row>
    <row r="36" spans="1:10" ht="19.5">
      <c r="A36" s="25" t="s">
        <v>54</v>
      </c>
      <c r="B36" s="6" t="s">
        <v>35</v>
      </c>
      <c r="C36" s="7">
        <v>9</v>
      </c>
      <c r="D36" s="8">
        <v>40</v>
      </c>
      <c r="E36" s="8">
        <v>45</v>
      </c>
      <c r="F36" s="8">
        <f>SUM(D36+E36)</f>
        <v>85</v>
      </c>
      <c r="G36" s="70" t="s">
        <v>12</v>
      </c>
      <c r="H36" s="53">
        <v>30559</v>
      </c>
      <c r="J36" s="57">
        <f t="shared" si="0"/>
        <v>35</v>
      </c>
    </row>
    <row r="37" spans="1:10" ht="19.5">
      <c r="A37" s="25" t="s">
        <v>167</v>
      </c>
      <c r="B37" s="6" t="s">
        <v>67</v>
      </c>
      <c r="C37" s="7">
        <v>5</v>
      </c>
      <c r="D37" s="8">
        <v>39</v>
      </c>
      <c r="E37" s="8">
        <v>46</v>
      </c>
      <c r="F37" s="8">
        <f>SUM(D37+E37)</f>
        <v>85</v>
      </c>
      <c r="G37" s="70" t="s">
        <v>12</v>
      </c>
      <c r="H37" s="53">
        <v>26606</v>
      </c>
      <c r="J37" s="57">
        <f t="shared" si="0"/>
        <v>46</v>
      </c>
    </row>
    <row r="38" spans="1:10" ht="19.5">
      <c r="A38" s="25" t="s">
        <v>188</v>
      </c>
      <c r="B38" s="6" t="s">
        <v>189</v>
      </c>
      <c r="C38" s="7">
        <v>9</v>
      </c>
      <c r="D38" s="8">
        <v>46</v>
      </c>
      <c r="E38" s="8">
        <v>40</v>
      </c>
      <c r="F38" s="8">
        <f>SUM(D38+E38)</f>
        <v>86</v>
      </c>
      <c r="G38" s="70" t="s">
        <v>12</v>
      </c>
      <c r="H38" s="53">
        <v>24009</v>
      </c>
      <c r="J38" s="57">
        <f t="shared" si="0"/>
        <v>53</v>
      </c>
    </row>
    <row r="39" spans="1:10" ht="19.5">
      <c r="A39" s="25" t="s">
        <v>249</v>
      </c>
      <c r="B39" s="6" t="s">
        <v>29</v>
      </c>
      <c r="C39" s="7">
        <v>9</v>
      </c>
      <c r="D39" s="8">
        <v>43</v>
      </c>
      <c r="E39" s="8">
        <v>43</v>
      </c>
      <c r="F39" s="8">
        <f>SUM(D39+E39)</f>
        <v>86</v>
      </c>
      <c r="G39" s="70" t="s">
        <v>12</v>
      </c>
      <c r="H39" s="53">
        <v>29566</v>
      </c>
      <c r="J39" s="57">
        <f t="shared" si="0"/>
        <v>38</v>
      </c>
    </row>
    <row r="40" spans="1:10" ht="19.5">
      <c r="A40" s="25" t="s">
        <v>181</v>
      </c>
      <c r="B40" s="6" t="s">
        <v>51</v>
      </c>
      <c r="C40" s="7">
        <v>8</v>
      </c>
      <c r="D40" s="8">
        <v>42</v>
      </c>
      <c r="E40" s="8">
        <v>44</v>
      </c>
      <c r="F40" s="8">
        <f>SUM(D40+E40)</f>
        <v>86</v>
      </c>
      <c r="G40" s="70" t="s">
        <v>12</v>
      </c>
      <c r="H40" s="53">
        <v>22419</v>
      </c>
      <c r="J40" s="57">
        <f t="shared" si="0"/>
        <v>57</v>
      </c>
    </row>
    <row r="41" spans="1:10" ht="19.5">
      <c r="A41" s="25" t="s">
        <v>85</v>
      </c>
      <c r="B41" s="6" t="s">
        <v>29</v>
      </c>
      <c r="C41" s="7">
        <v>12</v>
      </c>
      <c r="D41" s="8">
        <v>42</v>
      </c>
      <c r="E41" s="8">
        <v>44</v>
      </c>
      <c r="F41" s="8">
        <f>SUM(D41+E41)</f>
        <v>86</v>
      </c>
      <c r="G41" s="70" t="s">
        <v>12</v>
      </c>
      <c r="H41" s="53">
        <v>28079</v>
      </c>
      <c r="J41" s="57">
        <f t="shared" si="0"/>
        <v>42</v>
      </c>
    </row>
    <row r="42" spans="1:10" ht="19.5">
      <c r="A42" s="25" t="s">
        <v>125</v>
      </c>
      <c r="B42" s="6" t="s">
        <v>67</v>
      </c>
      <c r="C42" s="7">
        <v>9</v>
      </c>
      <c r="D42" s="8">
        <v>47</v>
      </c>
      <c r="E42" s="8">
        <v>40</v>
      </c>
      <c r="F42" s="8">
        <f>SUM(D42+E42)</f>
        <v>87</v>
      </c>
      <c r="G42" s="70" t="s">
        <v>12</v>
      </c>
      <c r="H42" s="53">
        <v>28402</v>
      </c>
      <c r="J42" s="57">
        <f t="shared" si="0"/>
        <v>41</v>
      </c>
    </row>
    <row r="43" spans="1:10" ht="19.5">
      <c r="A43" s="25" t="s">
        <v>216</v>
      </c>
      <c r="B43" s="6" t="s">
        <v>29</v>
      </c>
      <c r="C43" s="7">
        <v>17</v>
      </c>
      <c r="D43" s="8">
        <v>44</v>
      </c>
      <c r="E43" s="8">
        <v>43</v>
      </c>
      <c r="F43" s="8">
        <f>SUM(D43+E43)</f>
        <v>87</v>
      </c>
      <c r="G43" s="70" t="s">
        <v>12</v>
      </c>
      <c r="H43" s="53">
        <v>29031</v>
      </c>
      <c r="J43" s="57">
        <f t="shared" si="0"/>
        <v>39</v>
      </c>
    </row>
    <row r="44" spans="1:10" ht="19.5">
      <c r="A44" s="25" t="s">
        <v>176</v>
      </c>
      <c r="B44" s="6" t="s">
        <v>26</v>
      </c>
      <c r="C44" s="7">
        <v>7</v>
      </c>
      <c r="D44" s="8">
        <v>42</v>
      </c>
      <c r="E44" s="8">
        <v>45</v>
      </c>
      <c r="F44" s="8">
        <f>SUM(D44+E44)</f>
        <v>87</v>
      </c>
      <c r="G44" s="70" t="s">
        <v>12</v>
      </c>
      <c r="H44" s="53">
        <v>30725</v>
      </c>
      <c r="J44" s="57">
        <f t="shared" si="0"/>
        <v>35</v>
      </c>
    </row>
    <row r="45" spans="1:10" ht="19.5">
      <c r="A45" s="25" t="s">
        <v>165</v>
      </c>
      <c r="B45" s="6" t="s">
        <v>166</v>
      </c>
      <c r="C45" s="7">
        <v>4</v>
      </c>
      <c r="D45" s="8">
        <v>41</v>
      </c>
      <c r="E45" s="8">
        <v>46</v>
      </c>
      <c r="F45" s="8">
        <f>SUM(D45+E45)</f>
        <v>87</v>
      </c>
      <c r="G45" s="70" t="s">
        <v>12</v>
      </c>
      <c r="H45" s="53">
        <v>28353</v>
      </c>
      <c r="J45" s="57">
        <f t="shared" si="0"/>
        <v>41</v>
      </c>
    </row>
    <row r="46" spans="1:10" ht="19.5">
      <c r="A46" s="25" t="s">
        <v>191</v>
      </c>
      <c r="B46" s="6" t="s">
        <v>35</v>
      </c>
      <c r="C46" s="7">
        <v>9</v>
      </c>
      <c r="D46" s="8">
        <v>44</v>
      </c>
      <c r="E46" s="8">
        <v>44</v>
      </c>
      <c r="F46" s="8">
        <f>SUM(D46+E46)</f>
        <v>88</v>
      </c>
      <c r="G46" s="70" t="s">
        <v>12</v>
      </c>
      <c r="H46" s="53">
        <v>28221</v>
      </c>
      <c r="J46" s="57">
        <f t="shared" si="0"/>
        <v>41</v>
      </c>
    </row>
    <row r="47" spans="1:10" ht="19.5">
      <c r="A47" s="25" t="s">
        <v>55</v>
      </c>
      <c r="B47" s="6" t="s">
        <v>26</v>
      </c>
      <c r="C47" s="7">
        <v>16</v>
      </c>
      <c r="D47" s="8">
        <v>44</v>
      </c>
      <c r="E47" s="8">
        <v>44</v>
      </c>
      <c r="F47" s="8">
        <f>SUM(D47+E47)</f>
        <v>88</v>
      </c>
      <c r="G47" s="70" t="s">
        <v>12</v>
      </c>
      <c r="H47" s="53">
        <v>28655</v>
      </c>
      <c r="J47" s="57">
        <f t="shared" si="0"/>
        <v>40</v>
      </c>
    </row>
    <row r="48" spans="1:10" ht="19.5">
      <c r="A48" s="25" t="s">
        <v>136</v>
      </c>
      <c r="B48" s="6" t="s">
        <v>29</v>
      </c>
      <c r="C48" s="7">
        <v>10</v>
      </c>
      <c r="D48" s="8">
        <v>42</v>
      </c>
      <c r="E48" s="8">
        <v>47</v>
      </c>
      <c r="F48" s="8">
        <f>SUM(D48+E48)</f>
        <v>89</v>
      </c>
      <c r="G48" s="70" t="s">
        <v>12</v>
      </c>
      <c r="H48" s="53">
        <v>30789</v>
      </c>
      <c r="J48" s="57">
        <f t="shared" si="0"/>
        <v>34</v>
      </c>
    </row>
    <row r="49" spans="1:10" ht="19.5">
      <c r="A49" s="25" t="s">
        <v>123</v>
      </c>
      <c r="B49" s="6" t="s">
        <v>67</v>
      </c>
      <c r="C49" s="7">
        <v>16</v>
      </c>
      <c r="D49" s="8">
        <v>44</v>
      </c>
      <c r="E49" s="8">
        <v>46</v>
      </c>
      <c r="F49" s="8">
        <f>SUM(D49+E49)</f>
        <v>90</v>
      </c>
      <c r="G49" s="70" t="s">
        <v>12</v>
      </c>
      <c r="H49" s="53">
        <v>21008</v>
      </c>
      <c r="J49" s="57">
        <f t="shared" si="0"/>
        <v>61</v>
      </c>
    </row>
    <row r="50" spans="1:10" ht="19.5">
      <c r="A50" s="25" t="s">
        <v>134</v>
      </c>
      <c r="B50" s="6" t="s">
        <v>27</v>
      </c>
      <c r="C50" s="7">
        <v>5</v>
      </c>
      <c r="D50" s="8">
        <v>46</v>
      </c>
      <c r="E50" s="8">
        <v>45</v>
      </c>
      <c r="F50" s="8">
        <f>SUM(D50+E50)</f>
        <v>91</v>
      </c>
      <c r="G50" s="70" t="s">
        <v>12</v>
      </c>
      <c r="H50" s="53">
        <v>24784</v>
      </c>
      <c r="J50" s="57">
        <f t="shared" si="0"/>
        <v>51</v>
      </c>
    </row>
    <row r="51" spans="1:10" ht="19.5">
      <c r="A51" s="25" t="s">
        <v>207</v>
      </c>
      <c r="B51" s="6" t="s">
        <v>180</v>
      </c>
      <c r="C51" s="7">
        <v>13</v>
      </c>
      <c r="D51" s="8">
        <v>43</v>
      </c>
      <c r="E51" s="8">
        <v>48</v>
      </c>
      <c r="F51" s="8">
        <f>SUM(D51+E51)</f>
        <v>91</v>
      </c>
      <c r="G51" s="70" t="s">
        <v>12</v>
      </c>
      <c r="H51" s="53">
        <v>23552</v>
      </c>
      <c r="J51" s="57">
        <f t="shared" si="0"/>
        <v>54</v>
      </c>
    </row>
    <row r="52" spans="1:10" ht="19.5">
      <c r="A52" s="25" t="s">
        <v>169</v>
      </c>
      <c r="B52" s="6" t="s">
        <v>26</v>
      </c>
      <c r="C52" s="7">
        <v>6</v>
      </c>
      <c r="D52" s="8">
        <v>48</v>
      </c>
      <c r="E52" s="8">
        <v>44</v>
      </c>
      <c r="F52" s="8">
        <f>SUM(D52+E52)</f>
        <v>92</v>
      </c>
      <c r="G52" s="70" t="s">
        <v>12</v>
      </c>
      <c r="H52" s="53">
        <v>27990</v>
      </c>
      <c r="J52" s="57">
        <f t="shared" si="0"/>
        <v>42</v>
      </c>
    </row>
    <row r="53" spans="1:10" ht="19.5">
      <c r="A53" s="25" t="s">
        <v>52</v>
      </c>
      <c r="B53" s="6" t="s">
        <v>30</v>
      </c>
      <c r="C53" s="7">
        <v>10</v>
      </c>
      <c r="D53" s="8">
        <v>46</v>
      </c>
      <c r="E53" s="8">
        <v>46</v>
      </c>
      <c r="F53" s="8">
        <f>SUM(D53+E53)</f>
        <v>92</v>
      </c>
      <c r="G53" s="70" t="s">
        <v>12</v>
      </c>
      <c r="H53" s="53">
        <v>28003</v>
      </c>
      <c r="J53" s="57">
        <f t="shared" si="0"/>
        <v>42</v>
      </c>
    </row>
    <row r="54" spans="1:10" ht="19.5">
      <c r="A54" s="25" t="s">
        <v>186</v>
      </c>
      <c r="B54" s="6" t="s">
        <v>28</v>
      </c>
      <c r="C54" s="7">
        <v>9</v>
      </c>
      <c r="D54" s="8">
        <v>45</v>
      </c>
      <c r="E54" s="8">
        <v>47</v>
      </c>
      <c r="F54" s="8">
        <f>SUM(D54+E54)</f>
        <v>92</v>
      </c>
      <c r="G54" s="70" t="s">
        <v>12</v>
      </c>
      <c r="H54" s="53">
        <v>20656</v>
      </c>
      <c r="J54" s="57">
        <f t="shared" si="0"/>
        <v>62</v>
      </c>
    </row>
    <row r="55" spans="1:10" ht="19.5">
      <c r="A55" s="25" t="s">
        <v>170</v>
      </c>
      <c r="B55" s="6" t="s">
        <v>35</v>
      </c>
      <c r="C55" s="7">
        <v>6</v>
      </c>
      <c r="D55" s="8">
        <v>51</v>
      </c>
      <c r="E55" s="8">
        <v>42</v>
      </c>
      <c r="F55" s="8">
        <f>SUM(D55+E55)</f>
        <v>93</v>
      </c>
      <c r="G55" s="70" t="s">
        <v>12</v>
      </c>
      <c r="H55" s="53">
        <v>28682</v>
      </c>
      <c r="J55" s="57">
        <f t="shared" si="0"/>
        <v>40</v>
      </c>
    </row>
    <row r="56" spans="1:10" ht="19.5">
      <c r="A56" s="25" t="s">
        <v>218</v>
      </c>
      <c r="B56" s="6" t="s">
        <v>26</v>
      </c>
      <c r="C56" s="7">
        <v>18</v>
      </c>
      <c r="D56" s="8">
        <v>47</v>
      </c>
      <c r="E56" s="8">
        <v>46</v>
      </c>
      <c r="F56" s="8">
        <f>SUM(D56+E56)</f>
        <v>93</v>
      </c>
      <c r="G56" s="70" t="s">
        <v>12</v>
      </c>
      <c r="H56" s="53">
        <v>25957</v>
      </c>
      <c r="J56" s="57">
        <f t="shared" si="0"/>
        <v>48</v>
      </c>
    </row>
    <row r="57" spans="1:10" ht="19.5">
      <c r="A57" s="111" t="s">
        <v>131</v>
      </c>
      <c r="B57" s="6" t="s">
        <v>27</v>
      </c>
      <c r="C57" s="7">
        <v>7</v>
      </c>
      <c r="D57" s="8">
        <v>48</v>
      </c>
      <c r="E57" s="8">
        <v>46</v>
      </c>
      <c r="F57" s="8">
        <f>SUM(D57+E57)</f>
        <v>94</v>
      </c>
      <c r="G57" s="70" t="s">
        <v>12</v>
      </c>
      <c r="H57" s="53">
        <v>25055</v>
      </c>
      <c r="J57" s="57">
        <f t="shared" si="0"/>
        <v>50</v>
      </c>
    </row>
    <row r="58" spans="1:10" ht="19.5">
      <c r="A58" s="25" t="s">
        <v>175</v>
      </c>
      <c r="B58" s="6" t="s">
        <v>174</v>
      </c>
      <c r="C58" s="7">
        <v>7</v>
      </c>
      <c r="D58" s="8">
        <v>41</v>
      </c>
      <c r="E58" s="8">
        <v>53</v>
      </c>
      <c r="F58" s="8">
        <f>SUM(D58+E58)</f>
        <v>94</v>
      </c>
      <c r="G58" s="70" t="s">
        <v>12</v>
      </c>
      <c r="H58" s="53">
        <v>33958</v>
      </c>
      <c r="J58" s="57">
        <f t="shared" si="0"/>
        <v>26</v>
      </c>
    </row>
    <row r="59" spans="1:10" ht="19.5">
      <c r="A59" s="25" t="s">
        <v>208</v>
      </c>
      <c r="B59" s="6" t="s">
        <v>51</v>
      </c>
      <c r="C59" s="7">
        <v>14</v>
      </c>
      <c r="D59" s="8">
        <v>48</v>
      </c>
      <c r="E59" s="8">
        <v>47</v>
      </c>
      <c r="F59" s="8">
        <f>SUM(D59+E59)</f>
        <v>95</v>
      </c>
      <c r="G59" s="70" t="s">
        <v>12</v>
      </c>
      <c r="H59" s="53">
        <v>21916</v>
      </c>
      <c r="J59" s="57">
        <f t="shared" si="0"/>
        <v>59</v>
      </c>
    </row>
    <row r="60" spans="1:10" ht="19.5">
      <c r="A60" s="25" t="s">
        <v>179</v>
      </c>
      <c r="B60" s="6" t="s">
        <v>180</v>
      </c>
      <c r="C60" s="7">
        <v>8</v>
      </c>
      <c r="D60" s="8">
        <v>47</v>
      </c>
      <c r="E60" s="8">
        <v>48</v>
      </c>
      <c r="F60" s="8">
        <f>SUM(D60+E60)</f>
        <v>95</v>
      </c>
      <c r="G60" s="70" t="s">
        <v>12</v>
      </c>
      <c r="H60" s="53">
        <v>23107</v>
      </c>
      <c r="J60" s="57">
        <f t="shared" si="0"/>
        <v>55</v>
      </c>
    </row>
    <row r="61" spans="1:10" ht="19.5">
      <c r="A61" s="25" t="s">
        <v>214</v>
      </c>
      <c r="B61" s="6" t="s">
        <v>51</v>
      </c>
      <c r="C61" s="7">
        <v>17</v>
      </c>
      <c r="D61" s="8">
        <v>47</v>
      </c>
      <c r="E61" s="8">
        <v>48</v>
      </c>
      <c r="F61" s="8">
        <f>SUM(D61+E61)</f>
        <v>95</v>
      </c>
      <c r="G61" s="70" t="s">
        <v>12</v>
      </c>
      <c r="H61" s="53">
        <v>22573</v>
      </c>
      <c r="J61" s="57">
        <f t="shared" si="0"/>
        <v>57</v>
      </c>
    </row>
    <row r="62" spans="1:10" ht="19.5">
      <c r="A62" s="25" t="s">
        <v>198</v>
      </c>
      <c r="B62" s="6" t="s">
        <v>26</v>
      </c>
      <c r="C62" s="7">
        <v>11</v>
      </c>
      <c r="D62" s="8">
        <v>46</v>
      </c>
      <c r="E62" s="8">
        <v>49</v>
      </c>
      <c r="F62" s="8">
        <f>SUM(D62+E62)</f>
        <v>95</v>
      </c>
      <c r="G62" s="70" t="s">
        <v>12</v>
      </c>
      <c r="H62" s="53">
        <v>29561</v>
      </c>
      <c r="J62" s="57">
        <f t="shared" si="0"/>
        <v>38</v>
      </c>
    </row>
    <row r="63" spans="1:10" ht="19.5">
      <c r="A63" s="25" t="s">
        <v>226</v>
      </c>
      <c r="B63" s="6" t="s">
        <v>189</v>
      </c>
      <c r="C63" s="7">
        <v>20</v>
      </c>
      <c r="D63" s="8">
        <v>50</v>
      </c>
      <c r="E63" s="8">
        <v>46</v>
      </c>
      <c r="F63" s="8">
        <f>SUM(D63+E63)</f>
        <v>96</v>
      </c>
      <c r="G63" s="70" t="s">
        <v>12</v>
      </c>
      <c r="H63" s="53">
        <v>17882</v>
      </c>
      <c r="J63" s="57">
        <f t="shared" si="0"/>
        <v>70</v>
      </c>
    </row>
    <row r="64" spans="1:10" ht="19.5">
      <c r="A64" s="25" t="s">
        <v>210</v>
      </c>
      <c r="B64" s="6" t="s">
        <v>30</v>
      </c>
      <c r="C64" s="7">
        <v>15</v>
      </c>
      <c r="D64" s="8">
        <v>49</v>
      </c>
      <c r="E64" s="8">
        <v>47</v>
      </c>
      <c r="F64" s="8">
        <f>SUM(D64+E64)</f>
        <v>96</v>
      </c>
      <c r="G64" s="70" t="s">
        <v>12</v>
      </c>
      <c r="H64" s="53">
        <v>19806</v>
      </c>
      <c r="J64" s="57">
        <f t="shared" si="0"/>
        <v>65</v>
      </c>
    </row>
    <row r="65" spans="1:10" ht="19.5">
      <c r="A65" s="25" t="s">
        <v>187</v>
      </c>
      <c r="B65" s="6" t="s">
        <v>30</v>
      </c>
      <c r="C65" s="7">
        <v>9</v>
      </c>
      <c r="D65" s="8">
        <v>48</v>
      </c>
      <c r="E65" s="8">
        <v>48</v>
      </c>
      <c r="F65" s="8">
        <f>SUM(D65+E65)</f>
        <v>96</v>
      </c>
      <c r="G65" s="70" t="s">
        <v>12</v>
      </c>
      <c r="H65" s="53">
        <v>29148</v>
      </c>
      <c r="J65" s="57">
        <f t="shared" si="0"/>
        <v>39</v>
      </c>
    </row>
    <row r="66" spans="1:10" ht="19.5">
      <c r="A66" s="25" t="s">
        <v>206</v>
      </c>
      <c r="B66" s="6" t="s">
        <v>180</v>
      </c>
      <c r="C66" s="7">
        <v>13</v>
      </c>
      <c r="D66" s="8">
        <v>48</v>
      </c>
      <c r="E66" s="8">
        <v>48</v>
      </c>
      <c r="F66" s="8">
        <f>SUM(D66+E66)</f>
        <v>96</v>
      </c>
      <c r="G66" s="70" t="s">
        <v>12</v>
      </c>
      <c r="H66" s="53">
        <v>25971</v>
      </c>
      <c r="J66" s="57">
        <f t="shared" si="0"/>
        <v>48</v>
      </c>
    </row>
    <row r="67" spans="1:10" ht="19.5">
      <c r="A67" s="25" t="s">
        <v>172</v>
      </c>
      <c r="B67" s="6" t="s">
        <v>67</v>
      </c>
      <c r="C67" s="7">
        <v>7</v>
      </c>
      <c r="D67" s="8">
        <v>49</v>
      </c>
      <c r="E67" s="8">
        <v>49</v>
      </c>
      <c r="F67" s="8">
        <f>SUM(D67+E67)</f>
        <v>98</v>
      </c>
      <c r="G67" s="70" t="s">
        <v>12</v>
      </c>
      <c r="H67" s="53">
        <v>24268</v>
      </c>
      <c r="J67" s="57">
        <f t="shared" si="0"/>
        <v>52</v>
      </c>
    </row>
    <row r="68" spans="1:10" ht="19.5">
      <c r="A68" s="25" t="s">
        <v>228</v>
      </c>
      <c r="B68" s="6" t="s">
        <v>180</v>
      </c>
      <c r="C68" s="7">
        <v>21</v>
      </c>
      <c r="D68" s="8">
        <v>49</v>
      </c>
      <c r="E68" s="8">
        <v>49</v>
      </c>
      <c r="F68" s="8">
        <f>SUM(D68+E68)</f>
        <v>98</v>
      </c>
      <c r="G68" s="70" t="s">
        <v>12</v>
      </c>
      <c r="H68" s="53">
        <v>22838</v>
      </c>
      <c r="J68" s="57">
        <f t="shared" si="0"/>
        <v>56</v>
      </c>
    </row>
    <row r="69" spans="1:10" ht="19.5">
      <c r="A69" s="25" t="s">
        <v>225</v>
      </c>
      <c r="B69" s="6" t="s">
        <v>29</v>
      </c>
      <c r="C69" s="7">
        <v>20</v>
      </c>
      <c r="D69" s="8">
        <v>54</v>
      </c>
      <c r="E69" s="8">
        <v>45</v>
      </c>
      <c r="F69" s="8">
        <f>SUM(D69+E69)</f>
        <v>99</v>
      </c>
      <c r="G69" s="70" t="s">
        <v>12</v>
      </c>
      <c r="H69" s="53">
        <v>18623</v>
      </c>
      <c r="J69" s="57">
        <f t="shared" si="0"/>
        <v>68</v>
      </c>
    </row>
    <row r="70" spans="1:10" ht="19.5">
      <c r="A70" s="25" t="s">
        <v>223</v>
      </c>
      <c r="B70" s="6" t="s">
        <v>174</v>
      </c>
      <c r="C70" s="7">
        <v>19</v>
      </c>
      <c r="D70" s="8">
        <v>50</v>
      </c>
      <c r="E70" s="8">
        <v>49</v>
      </c>
      <c r="F70" s="8">
        <f>SUM(D70+E70)</f>
        <v>99</v>
      </c>
      <c r="G70" s="70" t="s">
        <v>12</v>
      </c>
      <c r="H70" s="53">
        <v>24241</v>
      </c>
      <c r="J70" s="57">
        <f t="shared" si="0"/>
        <v>52</v>
      </c>
    </row>
    <row r="71" spans="1:10" ht="19.5">
      <c r="A71" s="25" t="s">
        <v>222</v>
      </c>
      <c r="B71" s="6" t="s">
        <v>51</v>
      </c>
      <c r="C71" s="7">
        <v>19</v>
      </c>
      <c r="D71" s="8">
        <v>49</v>
      </c>
      <c r="E71" s="8">
        <v>50</v>
      </c>
      <c r="F71" s="8">
        <f>SUM(D71+E71)</f>
        <v>99</v>
      </c>
      <c r="G71" s="70" t="s">
        <v>12</v>
      </c>
      <c r="H71" s="53">
        <v>23449</v>
      </c>
      <c r="J71" s="57">
        <f t="shared" si="0"/>
        <v>55</v>
      </c>
    </row>
    <row r="72" spans="1:10" ht="19.5">
      <c r="A72" s="25" t="s">
        <v>221</v>
      </c>
      <c r="B72" s="6" t="s">
        <v>28</v>
      </c>
      <c r="C72" s="7">
        <v>19</v>
      </c>
      <c r="D72" s="8">
        <v>51</v>
      </c>
      <c r="E72" s="8">
        <v>49</v>
      </c>
      <c r="F72" s="8">
        <f>SUM(D72+E72)</f>
        <v>100</v>
      </c>
      <c r="G72" s="70" t="s">
        <v>12</v>
      </c>
      <c r="H72" s="53">
        <v>24008</v>
      </c>
      <c r="J72" s="57">
        <f t="shared" si="0"/>
        <v>53</v>
      </c>
    </row>
    <row r="73" spans="1:10" ht="19.5">
      <c r="A73" s="25" t="s">
        <v>192</v>
      </c>
      <c r="B73" s="6" t="s">
        <v>67</v>
      </c>
      <c r="C73" s="7">
        <v>9</v>
      </c>
      <c r="D73" s="8">
        <v>47</v>
      </c>
      <c r="E73" s="8">
        <v>53</v>
      </c>
      <c r="F73" s="8">
        <f>SUM(D73+E73)</f>
        <v>100</v>
      </c>
      <c r="G73" s="70" t="s">
        <v>12</v>
      </c>
      <c r="H73" s="53">
        <v>28317</v>
      </c>
      <c r="J73" s="57">
        <f t="shared" si="0"/>
        <v>41</v>
      </c>
    </row>
    <row r="74" spans="1:10" ht="19.5">
      <c r="A74" s="25" t="s">
        <v>232</v>
      </c>
      <c r="B74" s="6" t="s">
        <v>26</v>
      </c>
      <c r="C74" s="7">
        <v>25</v>
      </c>
      <c r="D74" s="8">
        <v>52</v>
      </c>
      <c r="E74" s="8">
        <v>50</v>
      </c>
      <c r="F74" s="8">
        <f>SUM(D74+E74)</f>
        <v>102</v>
      </c>
      <c r="G74" s="70" t="s">
        <v>12</v>
      </c>
      <c r="H74" s="53">
        <v>28143</v>
      </c>
      <c r="J74" s="57">
        <f t="shared" si="0"/>
        <v>42</v>
      </c>
    </row>
    <row r="75" spans="1:10" ht="19.5">
      <c r="A75" s="25" t="s">
        <v>220</v>
      </c>
      <c r="B75" s="6" t="s">
        <v>166</v>
      </c>
      <c r="C75" s="7">
        <v>18</v>
      </c>
      <c r="D75" s="8">
        <v>50</v>
      </c>
      <c r="E75" s="8">
        <v>52</v>
      </c>
      <c r="F75" s="8">
        <f>SUM(D75+E75)</f>
        <v>102</v>
      </c>
      <c r="G75" s="70" t="s">
        <v>12</v>
      </c>
      <c r="H75" s="53">
        <v>26445</v>
      </c>
      <c r="J75" s="57">
        <f t="shared" si="0"/>
        <v>46</v>
      </c>
    </row>
    <row r="76" spans="1:10" ht="19.5">
      <c r="A76" s="25" t="s">
        <v>235</v>
      </c>
      <c r="B76" s="6" t="s">
        <v>174</v>
      </c>
      <c r="C76" s="7">
        <v>27</v>
      </c>
      <c r="D76" s="8">
        <v>47</v>
      </c>
      <c r="E76" s="8">
        <v>55</v>
      </c>
      <c r="F76" s="8">
        <f>SUM(D76+E76)</f>
        <v>102</v>
      </c>
      <c r="G76" s="70" t="s">
        <v>12</v>
      </c>
      <c r="H76" s="53">
        <v>19579</v>
      </c>
      <c r="J76" s="57">
        <f t="shared" ref="J76:J94" si="1" xml:space="preserve"> DATEDIF(H76,$J$6,"y")</f>
        <v>65</v>
      </c>
    </row>
    <row r="77" spans="1:10" ht="19.5">
      <c r="A77" s="25" t="s">
        <v>53</v>
      </c>
      <c r="B77" s="6" t="s">
        <v>51</v>
      </c>
      <c r="C77" s="7">
        <v>20</v>
      </c>
      <c r="D77" s="8">
        <v>53</v>
      </c>
      <c r="E77" s="8">
        <v>50</v>
      </c>
      <c r="F77" s="8">
        <f>SUM(D77+E77)</f>
        <v>103</v>
      </c>
      <c r="G77" s="70" t="s">
        <v>12</v>
      </c>
      <c r="H77" s="53">
        <v>19578</v>
      </c>
      <c r="J77" s="57">
        <f t="shared" si="1"/>
        <v>65</v>
      </c>
    </row>
    <row r="78" spans="1:10" ht="19.5">
      <c r="A78" s="25" t="s">
        <v>209</v>
      </c>
      <c r="B78" s="6" t="s">
        <v>51</v>
      </c>
      <c r="C78" s="7">
        <v>15</v>
      </c>
      <c r="D78" s="8">
        <v>48</v>
      </c>
      <c r="E78" s="8">
        <v>55</v>
      </c>
      <c r="F78" s="8">
        <f>SUM(D78+E78)</f>
        <v>103</v>
      </c>
      <c r="G78" s="70" t="s">
        <v>12</v>
      </c>
      <c r="H78" s="53">
        <v>24594</v>
      </c>
      <c r="J78" s="57">
        <f t="shared" si="1"/>
        <v>51</v>
      </c>
    </row>
    <row r="79" spans="1:10" ht="19.5">
      <c r="A79" s="25" t="s">
        <v>229</v>
      </c>
      <c r="B79" s="6" t="s">
        <v>180</v>
      </c>
      <c r="C79" s="7">
        <v>22</v>
      </c>
      <c r="D79" s="8">
        <v>53</v>
      </c>
      <c r="E79" s="8">
        <v>51</v>
      </c>
      <c r="F79" s="8">
        <f>SUM(D79+E79)</f>
        <v>104</v>
      </c>
      <c r="G79" s="70" t="s">
        <v>12</v>
      </c>
      <c r="H79" s="53">
        <v>19717</v>
      </c>
      <c r="J79" s="57">
        <f t="shared" si="1"/>
        <v>65</v>
      </c>
    </row>
    <row r="80" spans="1:10" ht="19.5">
      <c r="A80" s="25" t="s">
        <v>219</v>
      </c>
      <c r="B80" s="6" t="s">
        <v>35</v>
      </c>
      <c r="C80" s="7">
        <v>18</v>
      </c>
      <c r="D80" s="8">
        <v>53</v>
      </c>
      <c r="E80" s="8">
        <v>51</v>
      </c>
      <c r="F80" s="8">
        <f>SUM(D80+E80)</f>
        <v>104</v>
      </c>
      <c r="G80" s="70" t="s">
        <v>12</v>
      </c>
      <c r="H80" s="53">
        <v>28354</v>
      </c>
      <c r="J80" s="57">
        <f t="shared" si="1"/>
        <v>41</v>
      </c>
    </row>
    <row r="81" spans="1:10" ht="19.5">
      <c r="A81" s="25" t="s">
        <v>234</v>
      </c>
      <c r="B81" s="6" t="s">
        <v>65</v>
      </c>
      <c r="C81" s="7">
        <v>25</v>
      </c>
      <c r="D81" s="8">
        <v>51</v>
      </c>
      <c r="E81" s="8">
        <v>53</v>
      </c>
      <c r="F81" s="8">
        <f>SUM(D81+E81)</f>
        <v>104</v>
      </c>
      <c r="G81" s="70" t="s">
        <v>12</v>
      </c>
      <c r="H81" s="53">
        <v>33330</v>
      </c>
      <c r="J81" s="57">
        <f t="shared" si="1"/>
        <v>27</v>
      </c>
    </row>
    <row r="82" spans="1:10" ht="19.5">
      <c r="A82" s="25" t="s">
        <v>57</v>
      </c>
      <c r="B82" s="6" t="s">
        <v>30</v>
      </c>
      <c r="C82" s="7">
        <v>21</v>
      </c>
      <c r="D82" s="8">
        <v>52</v>
      </c>
      <c r="E82" s="8">
        <v>53</v>
      </c>
      <c r="F82" s="8">
        <f>SUM(D82+E82)</f>
        <v>105</v>
      </c>
      <c r="G82" s="70" t="s">
        <v>12</v>
      </c>
      <c r="H82" s="53">
        <v>19633</v>
      </c>
      <c r="J82" s="57">
        <f t="shared" si="1"/>
        <v>65</v>
      </c>
    </row>
    <row r="83" spans="1:10" ht="19.5">
      <c r="A83" s="111" t="s">
        <v>120</v>
      </c>
      <c r="B83" s="6" t="s">
        <v>29</v>
      </c>
      <c r="C83" s="7">
        <v>25</v>
      </c>
      <c r="D83" s="8">
        <v>55</v>
      </c>
      <c r="E83" s="8">
        <v>51</v>
      </c>
      <c r="F83" s="8">
        <f>SUM(D83+E83)</f>
        <v>106</v>
      </c>
      <c r="G83" s="70" t="s">
        <v>12</v>
      </c>
      <c r="H83" s="53">
        <v>20121</v>
      </c>
      <c r="J83" s="57">
        <f t="shared" si="1"/>
        <v>64</v>
      </c>
    </row>
    <row r="84" spans="1:10" ht="19.5">
      <c r="A84" s="25" t="s">
        <v>240</v>
      </c>
      <c r="B84" s="6" t="s">
        <v>180</v>
      </c>
      <c r="C84" s="7">
        <v>31</v>
      </c>
      <c r="D84" s="8">
        <v>55</v>
      </c>
      <c r="E84" s="8">
        <v>52</v>
      </c>
      <c r="F84" s="8">
        <f>SUM(D84+E84)</f>
        <v>107</v>
      </c>
      <c r="G84" s="70" t="s">
        <v>12</v>
      </c>
      <c r="H84" s="53">
        <v>24906</v>
      </c>
      <c r="J84" s="57">
        <f t="shared" si="1"/>
        <v>51</v>
      </c>
    </row>
    <row r="85" spans="1:10" ht="19.5">
      <c r="A85" s="25" t="s">
        <v>242</v>
      </c>
      <c r="B85" s="6" t="s">
        <v>189</v>
      </c>
      <c r="C85" s="7">
        <v>34</v>
      </c>
      <c r="D85" s="8">
        <v>53</v>
      </c>
      <c r="E85" s="8">
        <v>54</v>
      </c>
      <c r="F85" s="8">
        <f>SUM(D85+E85)</f>
        <v>107</v>
      </c>
      <c r="G85" s="70" t="s">
        <v>12</v>
      </c>
      <c r="H85" s="53">
        <v>26809</v>
      </c>
      <c r="J85" s="57">
        <f t="shared" si="1"/>
        <v>45</v>
      </c>
    </row>
    <row r="86" spans="1:10" ht="19.5">
      <c r="A86" s="25" t="s">
        <v>237</v>
      </c>
      <c r="B86" s="6" t="s">
        <v>180</v>
      </c>
      <c r="C86" s="7">
        <v>29</v>
      </c>
      <c r="D86" s="8">
        <v>57</v>
      </c>
      <c r="E86" s="8">
        <v>51</v>
      </c>
      <c r="F86" s="8">
        <f>SUM(D86+E86)</f>
        <v>108</v>
      </c>
      <c r="G86" s="70" t="s">
        <v>12</v>
      </c>
      <c r="H86" s="53">
        <v>17087</v>
      </c>
      <c r="J86" s="57">
        <f t="shared" si="1"/>
        <v>72</v>
      </c>
    </row>
    <row r="87" spans="1:10" ht="19.5">
      <c r="A87" s="25" t="s">
        <v>102</v>
      </c>
      <c r="B87" s="6" t="s">
        <v>166</v>
      </c>
      <c r="C87" s="7">
        <v>34</v>
      </c>
      <c r="D87" s="8">
        <v>53</v>
      </c>
      <c r="E87" s="8">
        <v>55</v>
      </c>
      <c r="F87" s="8">
        <f>SUM(D87+E87)</f>
        <v>108</v>
      </c>
      <c r="G87" s="70" t="s">
        <v>12</v>
      </c>
      <c r="H87" s="53">
        <v>26150</v>
      </c>
      <c r="J87" s="57">
        <f t="shared" si="1"/>
        <v>47</v>
      </c>
    </row>
    <row r="88" spans="1:10" ht="19.5">
      <c r="A88" s="25" t="s">
        <v>231</v>
      </c>
      <c r="B88" s="6" t="s">
        <v>174</v>
      </c>
      <c r="C88" s="7">
        <v>25</v>
      </c>
      <c r="D88" s="8">
        <v>58</v>
      </c>
      <c r="E88" s="8">
        <v>51</v>
      </c>
      <c r="F88" s="8">
        <f>SUM(D88+E88)</f>
        <v>109</v>
      </c>
      <c r="G88" s="70" t="s">
        <v>12</v>
      </c>
      <c r="H88" s="53">
        <v>18096</v>
      </c>
      <c r="J88" s="57">
        <f t="shared" si="1"/>
        <v>69</v>
      </c>
    </row>
    <row r="89" spans="1:10" ht="19.5">
      <c r="A89" s="25" t="s">
        <v>230</v>
      </c>
      <c r="B89" s="6" t="s">
        <v>189</v>
      </c>
      <c r="C89" s="7">
        <v>24</v>
      </c>
      <c r="D89" s="8">
        <v>51</v>
      </c>
      <c r="E89" s="8">
        <v>59</v>
      </c>
      <c r="F89" s="8">
        <f>SUM(D89+E89)</f>
        <v>110</v>
      </c>
      <c r="G89" s="70" t="s">
        <v>12</v>
      </c>
      <c r="H89" s="53">
        <v>19662</v>
      </c>
      <c r="J89" s="57">
        <f t="shared" si="1"/>
        <v>65</v>
      </c>
    </row>
    <row r="90" spans="1:10" ht="19.5">
      <c r="A90" s="25" t="s">
        <v>233</v>
      </c>
      <c r="B90" s="6" t="s">
        <v>35</v>
      </c>
      <c r="C90" s="7">
        <v>25</v>
      </c>
      <c r="D90" s="8">
        <v>53</v>
      </c>
      <c r="E90" s="8">
        <v>58</v>
      </c>
      <c r="F90" s="8">
        <f>SUM(D90+E90)</f>
        <v>111</v>
      </c>
      <c r="G90" s="70" t="s">
        <v>12</v>
      </c>
      <c r="H90" s="53">
        <v>27856</v>
      </c>
      <c r="J90" s="57">
        <f t="shared" si="1"/>
        <v>42</v>
      </c>
    </row>
    <row r="91" spans="1:10" ht="19.5">
      <c r="A91" s="25" t="s">
        <v>241</v>
      </c>
      <c r="B91" s="6" t="s">
        <v>26</v>
      </c>
      <c r="C91" s="7">
        <v>32</v>
      </c>
      <c r="D91" s="8">
        <v>57</v>
      </c>
      <c r="E91" s="8">
        <v>55</v>
      </c>
      <c r="F91" s="8">
        <f>SUM(D91+E91)</f>
        <v>112</v>
      </c>
      <c r="G91" s="70" t="s">
        <v>12</v>
      </c>
      <c r="H91" s="53">
        <v>20219</v>
      </c>
      <c r="J91" s="57">
        <f t="shared" si="1"/>
        <v>63</v>
      </c>
    </row>
    <row r="92" spans="1:10" ht="19.5">
      <c r="A92" s="25" t="s">
        <v>158</v>
      </c>
      <c r="B92" s="6" t="s">
        <v>26</v>
      </c>
      <c r="C92" s="7">
        <v>33</v>
      </c>
      <c r="D92" s="8">
        <v>54</v>
      </c>
      <c r="E92" s="8">
        <v>58</v>
      </c>
      <c r="F92" s="8">
        <f>SUM(D92+E92)</f>
        <v>112</v>
      </c>
      <c r="G92" s="70" t="s">
        <v>12</v>
      </c>
      <c r="H92" s="53">
        <v>20677</v>
      </c>
      <c r="J92" s="57">
        <f t="shared" si="1"/>
        <v>62</v>
      </c>
    </row>
    <row r="93" spans="1:10" ht="19.5">
      <c r="A93" s="25" t="s">
        <v>239</v>
      </c>
      <c r="B93" s="6" t="s">
        <v>189</v>
      </c>
      <c r="C93" s="7">
        <v>30</v>
      </c>
      <c r="D93" s="8">
        <v>59</v>
      </c>
      <c r="E93" s="8">
        <v>55</v>
      </c>
      <c r="F93" s="8">
        <f>SUM(D93+E93)</f>
        <v>114</v>
      </c>
      <c r="G93" s="70" t="s">
        <v>12</v>
      </c>
      <c r="H93" s="53">
        <v>16779</v>
      </c>
      <c r="J93" s="57">
        <f t="shared" si="1"/>
        <v>73</v>
      </c>
    </row>
    <row r="94" spans="1:10" ht="20.25" thickBot="1">
      <c r="A94" s="64" t="s">
        <v>236</v>
      </c>
      <c r="B94" s="65" t="s">
        <v>29</v>
      </c>
      <c r="C94" s="66">
        <v>27</v>
      </c>
      <c r="D94" s="67">
        <v>69</v>
      </c>
      <c r="E94" s="67">
        <v>53</v>
      </c>
      <c r="F94" s="67">
        <f>SUM(D94+E94)</f>
        <v>122</v>
      </c>
      <c r="G94" s="71" t="s">
        <v>12</v>
      </c>
      <c r="H94" s="68">
        <v>24938</v>
      </c>
      <c r="J94" s="57">
        <f t="shared" si="1"/>
        <v>50</v>
      </c>
    </row>
  </sheetData>
  <sortState ref="A10:H94">
    <sortCondition ref="F10:F94"/>
    <sortCondition ref="E10:E94"/>
    <sortCondition ref="D10:D94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7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80" t="s">
        <v>7</v>
      </c>
      <c r="B1" s="80"/>
      <c r="C1" s="80"/>
      <c r="D1" s="80"/>
      <c r="E1" s="80"/>
      <c r="F1" s="80"/>
      <c r="G1" s="80"/>
    </row>
    <row r="2" spans="1:7" ht="31.5" thickBot="1">
      <c r="A2" s="80" t="s">
        <v>8</v>
      </c>
      <c r="B2" s="80"/>
      <c r="C2" s="80"/>
      <c r="D2" s="80"/>
      <c r="E2" s="80"/>
      <c r="F2" s="80"/>
      <c r="G2" s="80"/>
    </row>
    <row r="3" spans="1:7" ht="26.25" thickBot="1">
      <c r="A3" s="86" t="str">
        <f>'CAB 0-9'!A3:G3</f>
        <v>LINKS</v>
      </c>
      <c r="B3" s="87"/>
      <c r="C3" s="87"/>
      <c r="D3" s="87"/>
      <c r="E3" s="87"/>
      <c r="F3" s="87"/>
      <c r="G3" s="88"/>
    </row>
    <row r="4" spans="1:7" ht="26.25" thickBot="1">
      <c r="A4" s="86" t="str">
        <f>'CAB 0-9'!A4:G4</f>
        <v>PINAMAR S.A.</v>
      </c>
      <c r="B4" s="87"/>
      <c r="C4" s="87"/>
      <c r="D4" s="87"/>
      <c r="E4" s="87"/>
      <c r="F4" s="87"/>
      <c r="G4" s="88"/>
    </row>
    <row r="5" spans="1:7" ht="20.25">
      <c r="A5" s="81" t="str">
        <f>'CAB 0-9'!A5:G5</f>
        <v>6° FECHA DE MAYORES</v>
      </c>
      <c r="B5" s="81"/>
      <c r="C5" s="81"/>
      <c r="D5" s="81"/>
      <c r="E5" s="81"/>
      <c r="F5" s="81"/>
      <c r="G5" s="81"/>
    </row>
    <row r="6" spans="1:7" ht="19.5">
      <c r="A6" s="82" t="s">
        <v>6</v>
      </c>
      <c r="B6" s="82"/>
      <c r="C6" s="82"/>
      <c r="D6" s="82"/>
      <c r="E6" s="82"/>
      <c r="F6" s="82"/>
      <c r="G6" s="82"/>
    </row>
    <row r="7" spans="1:7" ht="20.25" thickBot="1">
      <c r="A7" s="92" t="str">
        <f>'CAB 0-9'!A7:G7</f>
        <v>DOMINGO 30 DE SEPTIEMBRE DE 2018</v>
      </c>
      <c r="B7" s="92"/>
      <c r="C7" s="92"/>
      <c r="D7" s="92"/>
      <c r="E7" s="92"/>
      <c r="F7" s="92"/>
      <c r="G7" s="92"/>
    </row>
    <row r="8" spans="1:7" s="13" customFormat="1" ht="16.5" thickBot="1">
      <c r="A8" s="89" t="s">
        <v>17</v>
      </c>
      <c r="B8" s="90"/>
      <c r="C8" s="90"/>
      <c r="D8" s="90"/>
      <c r="E8" s="90"/>
      <c r="F8" s="90"/>
      <c r="G8" s="91"/>
    </row>
    <row r="9" spans="1:7" s="13" customFormat="1" ht="16.5" thickBot="1">
      <c r="A9" s="19" t="s">
        <v>0</v>
      </c>
      <c r="B9" s="20" t="s">
        <v>13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12</v>
      </c>
    </row>
    <row r="10" spans="1:7" s="13" customFormat="1" ht="15.75">
      <c r="A10" s="14" t="s">
        <v>64</v>
      </c>
      <c r="B10" s="45" t="s">
        <v>28</v>
      </c>
      <c r="C10" s="46">
        <v>0</v>
      </c>
      <c r="D10" s="45">
        <v>37</v>
      </c>
      <c r="E10" s="45">
        <v>39</v>
      </c>
      <c r="F10" s="17">
        <f>SUM(D10+E10)</f>
        <v>76</v>
      </c>
      <c r="G10" s="18" t="s">
        <v>12</v>
      </c>
    </row>
    <row r="11" spans="1:7" s="13" customFormat="1" ht="15.75">
      <c r="A11" s="14" t="s">
        <v>182</v>
      </c>
      <c r="B11" s="45" t="s">
        <v>174</v>
      </c>
      <c r="C11" s="46">
        <v>8</v>
      </c>
      <c r="D11" s="45">
        <v>42</v>
      </c>
      <c r="E11" s="45">
        <v>37</v>
      </c>
      <c r="F11" s="17">
        <f>SUM(D11+E11)</f>
        <v>79</v>
      </c>
      <c r="G11" s="18" t="s">
        <v>12</v>
      </c>
    </row>
    <row r="12" spans="1:7" s="13" customFormat="1" ht="15.75">
      <c r="A12" s="14" t="s">
        <v>163</v>
      </c>
      <c r="B12" s="45" t="s">
        <v>35</v>
      </c>
      <c r="C12" s="46">
        <v>3</v>
      </c>
      <c r="D12" s="45">
        <v>40</v>
      </c>
      <c r="E12" s="45">
        <v>39</v>
      </c>
      <c r="F12" s="17">
        <f>SUM(D12+E12)</f>
        <v>79</v>
      </c>
      <c r="G12" s="18" t="s">
        <v>12</v>
      </c>
    </row>
    <row r="13" spans="1:7" ht="13.5" thickBot="1"/>
    <row r="14" spans="1:7" ht="16.5" thickBot="1">
      <c r="A14" s="89" t="s">
        <v>9</v>
      </c>
      <c r="B14" s="90"/>
      <c r="C14" s="90"/>
      <c r="D14" s="90"/>
      <c r="E14" s="90"/>
      <c r="F14" s="90"/>
      <c r="G14" s="91"/>
    </row>
    <row r="15" spans="1:7" s="13" customFormat="1" ht="16.5" thickBot="1">
      <c r="A15" s="19" t="s">
        <v>0</v>
      </c>
      <c r="B15" s="20" t="s">
        <v>13</v>
      </c>
      <c r="C15" s="19" t="s">
        <v>1</v>
      </c>
      <c r="D15" s="19" t="s">
        <v>2</v>
      </c>
      <c r="E15" s="19" t="s">
        <v>3</v>
      </c>
      <c r="F15" s="19" t="s">
        <v>4</v>
      </c>
      <c r="G15" s="19" t="s">
        <v>5</v>
      </c>
    </row>
    <row r="16" spans="1:7" s="13" customFormat="1" ht="15.75">
      <c r="A16" s="14" t="s">
        <v>252</v>
      </c>
      <c r="B16" s="45" t="s">
        <v>12</v>
      </c>
      <c r="C16" s="46" t="s">
        <v>12</v>
      </c>
      <c r="D16" s="45" t="s">
        <v>12</v>
      </c>
      <c r="E16" s="45" t="s">
        <v>12</v>
      </c>
      <c r="F16" s="109" t="s">
        <v>12</v>
      </c>
      <c r="G16" s="110" t="s">
        <v>12</v>
      </c>
    </row>
    <row r="17" spans="1:7" s="13" customFormat="1" ht="15.75">
      <c r="A17" s="14" t="str">
        <f>'CAB 0-9'!A11</f>
        <v>RODRIGUEZ JUAN LORENZO</v>
      </c>
      <c r="B17" s="45" t="str">
        <f>'CAB 0-9'!B11</f>
        <v>CG</v>
      </c>
      <c r="C17" s="46">
        <f>'CAB 0-9'!C11</f>
        <v>8</v>
      </c>
      <c r="D17" s="45">
        <f>'CAB 0-9'!D11</f>
        <v>39</v>
      </c>
      <c r="E17" s="45">
        <f>'CAB 0-9'!E11</f>
        <v>40</v>
      </c>
      <c r="F17" s="17">
        <f t="shared" ref="F17:F18" si="0">SUM(D17+E17)</f>
        <v>79</v>
      </c>
      <c r="G17" s="18">
        <f t="shared" ref="G17:G18" si="1">(F17-C17)</f>
        <v>71</v>
      </c>
    </row>
    <row r="18" spans="1:7" s="13" customFormat="1" ht="15.75">
      <c r="A18" s="14" t="str">
        <f>'CAB 0-9'!A12</f>
        <v xml:space="preserve">SANTAMARINA RAMON </v>
      </c>
      <c r="B18" s="45" t="str">
        <f>'CAB 0-9'!B12</f>
        <v>CG</v>
      </c>
      <c r="C18" s="46">
        <f>'CAB 0-9'!C12</f>
        <v>9</v>
      </c>
      <c r="D18" s="45">
        <f>'CAB 0-9'!D12</f>
        <v>38</v>
      </c>
      <c r="E18" s="45">
        <f>'CAB 0-9'!E12</f>
        <v>42</v>
      </c>
      <c r="F18" s="17">
        <f t="shared" si="0"/>
        <v>80</v>
      </c>
      <c r="G18" s="18">
        <f t="shared" si="1"/>
        <v>71</v>
      </c>
    </row>
    <row r="19" spans="1:7" ht="13.5" thickBot="1"/>
    <row r="20" spans="1:7" ht="16.5" thickBot="1">
      <c r="A20" s="89" t="s">
        <v>10</v>
      </c>
      <c r="B20" s="90"/>
      <c r="C20" s="90"/>
      <c r="D20" s="90"/>
      <c r="E20" s="90"/>
      <c r="F20" s="90"/>
      <c r="G20" s="91"/>
    </row>
    <row r="21" spans="1:7" s="13" customFormat="1" ht="16.5" thickBot="1">
      <c r="A21" s="19" t="s">
        <v>0</v>
      </c>
      <c r="B21" s="20" t="s">
        <v>13</v>
      </c>
      <c r="C21" s="19" t="s">
        <v>1</v>
      </c>
      <c r="D21" s="19" t="s">
        <v>2</v>
      </c>
      <c r="E21" s="19" t="s">
        <v>3</v>
      </c>
      <c r="F21" s="19" t="s">
        <v>4</v>
      </c>
      <c r="G21" s="19" t="s">
        <v>5</v>
      </c>
    </row>
    <row r="22" spans="1:7" s="13" customFormat="1" ht="15.75">
      <c r="A22" s="14" t="str">
        <f>'CAB 10-16'!A10</f>
        <v>MONTEIRO RUBEN OSVALDO</v>
      </c>
      <c r="B22" s="15" t="str">
        <f>'CAB 10-16'!B10</f>
        <v>STGC</v>
      </c>
      <c r="C22" s="16">
        <f>'CAB 10-16'!C10</f>
        <v>13</v>
      </c>
      <c r="D22" s="15">
        <f>'CAB 10-16'!D10</f>
        <v>37</v>
      </c>
      <c r="E22" s="15">
        <f>'CAB 10-16'!E10</f>
        <v>45</v>
      </c>
      <c r="F22" s="17">
        <f>SUM(D22+E22)</f>
        <v>82</v>
      </c>
      <c r="G22" s="18">
        <f>(F22-C22)</f>
        <v>69</v>
      </c>
    </row>
    <row r="23" spans="1:7" s="13" customFormat="1" ht="15.75">
      <c r="A23" s="14" t="str">
        <f>'CAB 10-16'!A11</f>
        <v>DIAZ ADRIAN</v>
      </c>
      <c r="B23" s="15" t="str">
        <f>'CAB 10-16'!B11</f>
        <v>STGC</v>
      </c>
      <c r="C23" s="16">
        <f>'CAB 10-16'!C11</f>
        <v>15</v>
      </c>
      <c r="D23" s="15">
        <f>'CAB 10-16'!D11</f>
        <v>43</v>
      </c>
      <c r="E23" s="15">
        <f>'CAB 10-16'!E11</f>
        <v>42</v>
      </c>
      <c r="F23" s="17">
        <f>SUM(D23+E23)</f>
        <v>85</v>
      </c>
      <c r="G23" s="18">
        <f>(F23-C23)</f>
        <v>70</v>
      </c>
    </row>
    <row r="24" spans="1:7" s="13" customFormat="1" ht="15.75">
      <c r="A24" s="14" t="str">
        <f>'CAB 10-16'!A12</f>
        <v xml:space="preserve">OLIVERA EDUARDO PASCUAL </v>
      </c>
      <c r="B24" s="15" t="str">
        <f>'CAB 10-16'!B12</f>
        <v>CG</v>
      </c>
      <c r="C24" s="16">
        <f>'CAB 10-16'!C12</f>
        <v>10</v>
      </c>
      <c r="D24" s="15">
        <f>'CAB 10-16'!D12</f>
        <v>41</v>
      </c>
      <c r="E24" s="15">
        <f>'CAB 10-16'!E12</f>
        <v>40</v>
      </c>
      <c r="F24" s="17">
        <f>SUM(D24+E24)</f>
        <v>81</v>
      </c>
      <c r="G24" s="18">
        <f>(F24-C24)</f>
        <v>71</v>
      </c>
    </row>
    <row r="25" spans="1:7" ht="13.5" thickBot="1"/>
    <row r="26" spans="1:7" ht="16.5" thickBot="1">
      <c r="A26" s="89" t="s">
        <v>18</v>
      </c>
      <c r="B26" s="90"/>
      <c r="C26" s="90"/>
      <c r="D26" s="90"/>
      <c r="E26" s="90"/>
      <c r="F26" s="90"/>
      <c r="G26" s="91"/>
    </row>
    <row r="27" spans="1:7" s="13" customFormat="1" ht="16.5" thickBot="1">
      <c r="A27" s="19" t="s">
        <v>0</v>
      </c>
      <c r="B27" s="20" t="s">
        <v>13</v>
      </c>
      <c r="C27" s="19" t="s">
        <v>1</v>
      </c>
      <c r="D27" s="19" t="s">
        <v>2</v>
      </c>
      <c r="E27" s="19" t="s">
        <v>3</v>
      </c>
      <c r="F27" s="19" t="s">
        <v>4</v>
      </c>
      <c r="G27" s="19" t="s">
        <v>5</v>
      </c>
    </row>
    <row r="28" spans="1:7" s="13" customFormat="1" ht="15.75">
      <c r="A28" s="14" t="str">
        <f>'CAB 17-24'!A10</f>
        <v>REYERO DAVID ALEJANDRO</v>
      </c>
      <c r="B28" s="15" t="str">
        <f>'CAB 17-24'!B10</f>
        <v>CG</v>
      </c>
      <c r="C28" s="16">
        <f>'CAB 17-24'!C10</f>
        <v>18</v>
      </c>
      <c r="D28" s="15">
        <f>'CAB 17-24'!H10</f>
        <v>31579</v>
      </c>
      <c r="E28" s="15">
        <f>'CAB 17-24'!E10</f>
        <v>44</v>
      </c>
      <c r="F28" s="17">
        <f>SUM(D28+E28)</f>
        <v>31623</v>
      </c>
      <c r="G28" s="18">
        <f>(F28-C28)</f>
        <v>31605</v>
      </c>
    </row>
    <row r="29" spans="1:7" s="13" customFormat="1" ht="15.75">
      <c r="A29" s="14" t="str">
        <f>'CAB 17-24'!A11</f>
        <v xml:space="preserve">IPORRE RAUL </v>
      </c>
      <c r="B29" s="15" t="str">
        <f>'CAB 17-24'!B11</f>
        <v>VGGC</v>
      </c>
      <c r="C29" s="16">
        <f>'CAB 17-24'!C11</f>
        <v>17</v>
      </c>
      <c r="D29" s="15">
        <f>'CAB 17-24'!H11</f>
        <v>29031</v>
      </c>
      <c r="E29" s="15">
        <f>'CAB 17-24'!E11</f>
        <v>43</v>
      </c>
      <c r="F29" s="17">
        <f>SUM(D29+E29)</f>
        <v>29074</v>
      </c>
      <c r="G29" s="18">
        <f>(F29-C29)</f>
        <v>29057</v>
      </c>
    </row>
    <row r="30" spans="1:7" s="13" customFormat="1" ht="15.75">
      <c r="A30" s="14" t="str">
        <f>'CAB 17-24'!A12</f>
        <v>SETZES OSCAR ANGEL</v>
      </c>
      <c r="B30" s="15" t="str">
        <f>'CAB 17-24'!B12</f>
        <v>SPGC</v>
      </c>
      <c r="C30" s="16">
        <f>'CAB 17-24'!C12</f>
        <v>18</v>
      </c>
      <c r="D30" s="15">
        <f>'CAB 17-24'!H12</f>
        <v>25957</v>
      </c>
      <c r="E30" s="15">
        <f>'CAB 17-24'!E12</f>
        <v>46</v>
      </c>
      <c r="F30" s="17">
        <f>SUM(D30+E30)</f>
        <v>26003</v>
      </c>
      <c r="G30" s="18">
        <f>(F30-C30)</f>
        <v>25985</v>
      </c>
    </row>
    <row r="31" spans="1:7" ht="13.5" thickBot="1"/>
    <row r="32" spans="1:7" ht="16.5" thickBot="1">
      <c r="A32" s="89" t="s">
        <v>11</v>
      </c>
      <c r="B32" s="90"/>
      <c r="C32" s="90"/>
      <c r="D32" s="90"/>
      <c r="E32" s="90"/>
      <c r="F32" s="90"/>
      <c r="G32" s="91"/>
    </row>
    <row r="33" spans="1:7" s="13" customFormat="1" ht="16.5" thickBot="1">
      <c r="A33" s="19" t="s">
        <v>0</v>
      </c>
      <c r="B33" s="20" t="s">
        <v>13</v>
      </c>
      <c r="C33" s="19" t="s">
        <v>1</v>
      </c>
      <c r="D33" s="19" t="s">
        <v>2</v>
      </c>
      <c r="E33" s="19" t="s">
        <v>3</v>
      </c>
      <c r="F33" s="19" t="s">
        <v>4</v>
      </c>
      <c r="G33" s="19" t="s">
        <v>5</v>
      </c>
    </row>
    <row r="34" spans="1:7" s="13" customFormat="1" ht="15.75">
      <c r="A34" s="14" t="str">
        <f>'CAB 25-36'!A10</f>
        <v xml:space="preserve">PANDOLFI FEDERICO </v>
      </c>
      <c r="B34" s="15" t="str">
        <f>'CAB 25-36'!B10</f>
        <v>CSCPGB</v>
      </c>
      <c r="C34" s="16">
        <f>'CAB 25-36'!C10</f>
        <v>34</v>
      </c>
      <c r="D34" s="15">
        <f>'CAB 25-36'!D10</f>
        <v>53</v>
      </c>
      <c r="E34" s="15">
        <f>'CAB 25-36'!E10</f>
        <v>54</v>
      </c>
      <c r="F34" s="17">
        <f>SUM(D34+E34)</f>
        <v>107</v>
      </c>
      <c r="G34" s="18">
        <f>(F34-C34)</f>
        <v>73</v>
      </c>
    </row>
    <row r="35" spans="1:7" s="13" customFormat="1" ht="15.75">
      <c r="A35" s="14" t="str">
        <f>'CAB 25-36'!A11</f>
        <v>STAMPONE JUAN ADOLFO</v>
      </c>
      <c r="B35" s="15" t="str">
        <f>'CAB 25-36'!B11</f>
        <v>GCD</v>
      </c>
      <c r="C35" s="16">
        <f>'CAB 25-36'!C11</f>
        <v>34</v>
      </c>
      <c r="D35" s="15">
        <f>'CAB 25-36'!D11</f>
        <v>53</v>
      </c>
      <c r="E35" s="15">
        <f>'CAB 25-36'!E11</f>
        <v>55</v>
      </c>
      <c r="F35" s="17">
        <f>SUM(D35+E35)</f>
        <v>108</v>
      </c>
      <c r="G35" s="18">
        <f>(F35-C35)</f>
        <v>74</v>
      </c>
    </row>
    <row r="36" spans="1:7" s="13" customFormat="1" ht="15.75">
      <c r="A36" s="14" t="str">
        <f>'CAB 25-36'!A12</f>
        <v>ELICHIRIBEHETY EDGARDO</v>
      </c>
      <c r="B36" s="15" t="str">
        <f>'CAB 25-36'!B12</f>
        <v>LPSA</v>
      </c>
      <c r="C36" s="16">
        <f>'CAB 25-36'!C12</f>
        <v>27</v>
      </c>
      <c r="D36" s="15">
        <f>'CAB 25-36'!D12</f>
        <v>47</v>
      </c>
      <c r="E36" s="15">
        <f>'CAB 25-36'!E12</f>
        <v>55</v>
      </c>
      <c r="F36" s="17">
        <f>SUM(D36+E36)</f>
        <v>102</v>
      </c>
      <c r="G36" s="18">
        <f>(F36-C36)</f>
        <v>75</v>
      </c>
    </row>
    <row r="37" spans="1:7" ht="13.5" thickBot="1"/>
    <row r="38" spans="1:7" ht="16.5" thickBot="1">
      <c r="A38" s="89" t="s">
        <v>44</v>
      </c>
      <c r="B38" s="90"/>
      <c r="C38" s="90"/>
      <c r="D38" s="90"/>
      <c r="E38" s="90"/>
      <c r="F38" s="90"/>
      <c r="G38" s="91"/>
    </row>
    <row r="39" spans="1:7" s="13" customFormat="1" ht="16.5" thickBot="1">
      <c r="A39" s="19" t="s">
        <v>14</v>
      </c>
      <c r="B39" s="20" t="s">
        <v>13</v>
      </c>
      <c r="C39" s="19" t="s">
        <v>1</v>
      </c>
      <c r="D39" s="19" t="s">
        <v>2</v>
      </c>
      <c r="E39" s="19" t="s">
        <v>3</v>
      </c>
      <c r="F39" s="19" t="s">
        <v>4</v>
      </c>
      <c r="G39" s="19" t="s">
        <v>5</v>
      </c>
    </row>
    <row r="40" spans="1:7" s="13" customFormat="1" ht="15.75">
      <c r="A40" s="14" t="str">
        <f>DAM!A10</f>
        <v>BERENGENO MARISOL</v>
      </c>
      <c r="B40" s="15" t="str">
        <f>DAM!B10</f>
        <v>MDPGC</v>
      </c>
      <c r="C40" s="16">
        <f>DAM!C10</f>
        <v>2</v>
      </c>
      <c r="D40" s="15">
        <f>DAM!D10</f>
        <v>41</v>
      </c>
      <c r="E40" s="15">
        <f>DAM!E10</f>
        <v>39</v>
      </c>
      <c r="F40" s="17">
        <f>SUM(D40+E40)</f>
        <v>80</v>
      </c>
      <c r="G40" s="18">
        <f>(F40-C40)</f>
        <v>78</v>
      </c>
    </row>
    <row r="41" spans="1:7" s="13" customFormat="1" ht="15.75">
      <c r="A41" s="14" t="str">
        <f>DAM!A11</f>
        <v>SALERES MARIA LOURDES</v>
      </c>
      <c r="B41" s="15" t="str">
        <f>DAM!B11</f>
        <v>MDPGC</v>
      </c>
      <c r="C41" s="16">
        <f>DAM!C11</f>
        <v>4</v>
      </c>
      <c r="D41" s="15">
        <f>DAM!D11</f>
        <v>43</v>
      </c>
      <c r="E41" s="15">
        <f>DAM!E11</f>
        <v>40</v>
      </c>
      <c r="F41" s="17">
        <f>SUM(D41+E41)</f>
        <v>83</v>
      </c>
      <c r="G41" s="18">
        <f>(F41-C41)</f>
        <v>79</v>
      </c>
    </row>
    <row r="43" spans="1:7" ht="16.5" hidden="1" thickBot="1">
      <c r="A43" s="89" t="s">
        <v>40</v>
      </c>
      <c r="B43" s="90"/>
      <c r="C43" s="90"/>
      <c r="D43" s="90"/>
      <c r="E43" s="90"/>
      <c r="F43" s="90"/>
      <c r="G43" s="91"/>
    </row>
    <row r="44" spans="1:7" ht="16.5" hidden="1" thickBot="1">
      <c r="A44" s="19" t="s">
        <v>14</v>
      </c>
      <c r="B44" s="20" t="s">
        <v>13</v>
      </c>
      <c r="C44" s="19" t="s">
        <v>1</v>
      </c>
      <c r="D44" s="19" t="s">
        <v>2</v>
      </c>
      <c r="E44" s="19" t="s">
        <v>3</v>
      </c>
      <c r="F44" s="19" t="s">
        <v>4</v>
      </c>
      <c r="G44" s="19" t="s">
        <v>5</v>
      </c>
    </row>
    <row r="45" spans="1:7" s="13" customFormat="1" ht="15.75" hidden="1">
      <c r="A45" s="14" t="e">
        <f>DAM!#REF!</f>
        <v>#REF!</v>
      </c>
      <c r="B45" s="15" t="e">
        <f>DAM!#REF!</f>
        <v>#REF!</v>
      </c>
      <c r="C45" s="16" t="e">
        <f>DAM!#REF!</f>
        <v>#REF!</v>
      </c>
      <c r="D45" s="15" t="e">
        <f>DAM!#REF!</f>
        <v>#REF!</v>
      </c>
      <c r="E45" s="15" t="e">
        <f>DAM!#REF!</f>
        <v>#REF!</v>
      </c>
      <c r="F45" s="17" t="e">
        <f>DAM!#REF!</f>
        <v>#REF!</v>
      </c>
      <c r="G45" s="18" t="e">
        <f>DAM!#REF!</f>
        <v>#REF!</v>
      </c>
    </row>
    <row r="46" spans="1:7" s="13" customFormat="1" ht="15.75" hidden="1">
      <c r="A46" s="14" t="e">
        <f>DAM!#REF!</f>
        <v>#REF!</v>
      </c>
      <c r="B46" s="15" t="e">
        <f>DAM!#REF!</f>
        <v>#REF!</v>
      </c>
      <c r="C46" s="16" t="e">
        <f>DAM!#REF!</f>
        <v>#REF!</v>
      </c>
      <c r="D46" s="15" t="e">
        <f>DAM!#REF!</f>
        <v>#REF!</v>
      </c>
      <c r="E46" s="15" t="e">
        <f>DAM!#REF!</f>
        <v>#REF!</v>
      </c>
      <c r="F46" s="17" t="e">
        <f>DAM!#REF!</f>
        <v>#REF!</v>
      </c>
      <c r="G46" s="18" t="e">
        <f>DAM!#REF!</f>
        <v>#REF!</v>
      </c>
    </row>
    <row r="47" spans="1:7" hidden="1"/>
  </sheetData>
  <sortState ref="A10:G12">
    <sortCondition ref="F10:F12"/>
  </sortState>
  <mergeCells count="14">
    <mergeCell ref="A6:G6"/>
    <mergeCell ref="A43:G43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5"/>
  <sheetViews>
    <sheetView zoomScaleNormal="100" workbookViewId="0">
      <selection sqref="A1:E1"/>
    </sheetView>
  </sheetViews>
  <sheetFormatPr baseColWidth="10" defaultRowHeight="15"/>
  <cols>
    <col min="1" max="1" width="6.42578125" style="41" bestFit="1" customWidth="1"/>
    <col min="2" max="5" width="21.7109375" customWidth="1"/>
    <col min="6" max="6" width="2" bestFit="1" customWidth="1"/>
    <col min="7" max="7" width="4" bestFit="1" customWidth="1"/>
  </cols>
  <sheetData>
    <row r="1" spans="1:8" s="38" customFormat="1" ht="30.75">
      <c r="A1" s="96" t="s">
        <v>69</v>
      </c>
      <c r="B1" s="96"/>
      <c r="C1" s="96"/>
      <c r="D1" s="96"/>
      <c r="E1" s="96"/>
    </row>
    <row r="2" spans="1:8" s="1" customFormat="1" ht="27" thickBot="1">
      <c r="A2" s="97" t="s">
        <v>70</v>
      </c>
      <c r="B2" s="97"/>
      <c r="C2" s="97"/>
      <c r="D2" s="97"/>
      <c r="E2" s="97"/>
    </row>
    <row r="3" spans="1:8" s="13" customFormat="1" ht="16.5" thickBot="1">
      <c r="A3" s="98" t="s">
        <v>37</v>
      </c>
      <c r="B3" s="99"/>
      <c r="C3" s="99"/>
      <c r="D3" s="99"/>
      <c r="E3" s="100"/>
    </row>
    <row r="4" spans="1:8" s="39" customFormat="1" ht="15.75">
      <c r="A4" s="101" t="s">
        <v>73</v>
      </c>
      <c r="B4" s="101"/>
      <c r="C4" s="101"/>
      <c r="D4" s="101"/>
      <c r="E4" s="101"/>
    </row>
    <row r="5" spans="1:8" s="39" customFormat="1" ht="16.5" thickBot="1">
      <c r="A5" s="102" t="s">
        <v>72</v>
      </c>
      <c r="B5" s="102"/>
      <c r="C5" s="102"/>
      <c r="D5" s="102"/>
      <c r="E5" s="102"/>
    </row>
    <row r="6" spans="1:8" ht="13.5" thickBot="1">
      <c r="A6" s="93" t="s">
        <v>34</v>
      </c>
      <c r="B6" s="94"/>
      <c r="C6" s="94"/>
      <c r="D6" s="94"/>
      <c r="E6" s="95"/>
      <c r="F6" s="40"/>
      <c r="G6" s="47"/>
      <c r="H6" s="47"/>
    </row>
    <row r="7" spans="1:8" ht="12.75">
      <c r="A7" s="105">
        <v>0.33333333333333331</v>
      </c>
      <c r="B7" s="72" t="s">
        <v>74</v>
      </c>
      <c r="C7" s="48" t="s">
        <v>54</v>
      </c>
      <c r="D7" s="48" t="s">
        <v>75</v>
      </c>
      <c r="E7" s="49" t="s">
        <v>76</v>
      </c>
      <c r="F7" s="40">
        <f t="shared" ref="F7:F38" si="0">COUNTA(B7,C7,D7,E7)</f>
        <v>4</v>
      </c>
      <c r="G7" s="47"/>
      <c r="H7" s="47"/>
    </row>
    <row r="8" spans="1:8" ht="12.75">
      <c r="A8" s="106">
        <v>0.34027777777777773</v>
      </c>
      <c r="B8" s="73" t="s">
        <v>77</v>
      </c>
      <c r="C8" s="58" t="s">
        <v>78</v>
      </c>
      <c r="D8" s="58" t="s">
        <v>79</v>
      </c>
      <c r="E8" s="59" t="s">
        <v>80</v>
      </c>
      <c r="F8" s="40">
        <f t="shared" si="0"/>
        <v>4</v>
      </c>
      <c r="G8" s="47"/>
      <c r="H8" s="47"/>
    </row>
    <row r="9" spans="1:8" ht="12.75">
      <c r="A9" s="106">
        <v>0.34722222222222199</v>
      </c>
      <c r="B9" s="73" t="s">
        <v>81</v>
      </c>
      <c r="C9" s="58" t="s">
        <v>82</v>
      </c>
      <c r="D9" s="107" t="s">
        <v>83</v>
      </c>
      <c r="E9" s="59" t="s">
        <v>84</v>
      </c>
      <c r="F9" s="40">
        <v>3</v>
      </c>
      <c r="G9" s="47"/>
      <c r="H9" s="47"/>
    </row>
    <row r="10" spans="1:8" ht="12.75">
      <c r="A10" s="106">
        <v>0.35416666666666702</v>
      </c>
      <c r="B10" s="73"/>
      <c r="C10" s="58"/>
      <c r="D10" s="58"/>
      <c r="E10" s="59"/>
      <c r="F10" s="40">
        <f t="shared" si="0"/>
        <v>0</v>
      </c>
      <c r="G10" s="47"/>
      <c r="H10" s="47"/>
    </row>
    <row r="11" spans="1:8" ht="12.75">
      <c r="A11" s="106">
        <v>0.36111111111111099</v>
      </c>
      <c r="B11" s="73" t="s">
        <v>85</v>
      </c>
      <c r="C11" s="58" t="s">
        <v>86</v>
      </c>
      <c r="D11" s="58" t="s">
        <v>87</v>
      </c>
      <c r="E11" s="59" t="s">
        <v>88</v>
      </c>
      <c r="F11" s="40">
        <f t="shared" si="0"/>
        <v>4</v>
      </c>
      <c r="G11" s="47"/>
      <c r="H11" s="47"/>
    </row>
    <row r="12" spans="1:8" ht="12.75">
      <c r="A12" s="106">
        <v>0.36805555555555503</v>
      </c>
      <c r="B12" s="73" t="s">
        <v>89</v>
      </c>
      <c r="C12" s="58" t="s">
        <v>90</v>
      </c>
      <c r="D12" s="58" t="s">
        <v>91</v>
      </c>
      <c r="E12" s="59" t="s">
        <v>92</v>
      </c>
      <c r="F12" s="40">
        <f t="shared" si="0"/>
        <v>4</v>
      </c>
      <c r="G12" s="47"/>
      <c r="H12" s="47"/>
    </row>
    <row r="13" spans="1:8" ht="12.75">
      <c r="A13" s="106">
        <v>0.375</v>
      </c>
      <c r="B13" s="73" t="s">
        <v>93</v>
      </c>
      <c r="C13" s="58" t="s">
        <v>94</v>
      </c>
      <c r="D13" s="58" t="s">
        <v>95</v>
      </c>
      <c r="E13" s="59" t="s">
        <v>96</v>
      </c>
      <c r="F13" s="40">
        <f t="shared" si="0"/>
        <v>4</v>
      </c>
      <c r="G13" s="47"/>
      <c r="H13" s="47"/>
    </row>
    <row r="14" spans="1:8" ht="12.75">
      <c r="A14" s="106">
        <v>0.38194444444444398</v>
      </c>
      <c r="B14" s="73" t="s">
        <v>97</v>
      </c>
      <c r="C14" s="58" t="s">
        <v>98</v>
      </c>
      <c r="D14" s="58" t="s">
        <v>99</v>
      </c>
      <c r="E14" s="59" t="s">
        <v>100</v>
      </c>
      <c r="F14" s="40">
        <f t="shared" si="0"/>
        <v>4</v>
      </c>
      <c r="G14" s="47"/>
      <c r="H14" s="47"/>
    </row>
    <row r="15" spans="1:8" ht="12.75">
      <c r="A15" s="106">
        <v>0.38888888888888901</v>
      </c>
      <c r="B15" s="73" t="s">
        <v>244</v>
      </c>
      <c r="C15" s="58" t="s">
        <v>249</v>
      </c>
      <c r="D15" s="58"/>
      <c r="E15" s="59"/>
      <c r="F15" s="40">
        <f t="shared" si="0"/>
        <v>2</v>
      </c>
      <c r="G15" s="47"/>
      <c r="H15" s="47"/>
    </row>
    <row r="16" spans="1:8" ht="12.75">
      <c r="A16" s="106">
        <v>0.39583333333333298</v>
      </c>
      <c r="B16" s="108" t="s">
        <v>101</v>
      </c>
      <c r="C16" s="58" t="s">
        <v>102</v>
      </c>
      <c r="D16" s="58" t="s">
        <v>103</v>
      </c>
      <c r="E16" s="59" t="s">
        <v>104</v>
      </c>
      <c r="F16" s="40">
        <v>3</v>
      </c>
      <c r="G16" s="47"/>
      <c r="H16" s="47"/>
    </row>
    <row r="17" spans="1:8" ht="12.75">
      <c r="A17" s="106">
        <v>0.40277777777777801</v>
      </c>
      <c r="B17" s="73" t="s">
        <v>105</v>
      </c>
      <c r="C17" s="58" t="s">
        <v>106</v>
      </c>
      <c r="D17" s="58" t="s">
        <v>107</v>
      </c>
      <c r="E17" s="59" t="s">
        <v>108</v>
      </c>
      <c r="F17" s="40">
        <f t="shared" si="0"/>
        <v>4</v>
      </c>
      <c r="G17" s="47"/>
      <c r="H17" s="47"/>
    </row>
    <row r="18" spans="1:8" ht="12.75">
      <c r="A18" s="106">
        <v>0.40972222222222199</v>
      </c>
      <c r="B18" s="73" t="s">
        <v>52</v>
      </c>
      <c r="C18" s="58" t="s">
        <v>59</v>
      </c>
      <c r="D18" s="58" t="s">
        <v>109</v>
      </c>
      <c r="E18" s="59" t="s">
        <v>110</v>
      </c>
      <c r="F18" s="40">
        <f t="shared" si="0"/>
        <v>4</v>
      </c>
      <c r="G18" s="47"/>
      <c r="H18" s="47"/>
    </row>
    <row r="19" spans="1:8" ht="12.75">
      <c r="A19" s="106">
        <v>0.41666666666666602</v>
      </c>
      <c r="B19" s="73" t="s">
        <v>111</v>
      </c>
      <c r="C19" s="58" t="s">
        <v>112</v>
      </c>
      <c r="D19" s="107" t="s">
        <v>113</v>
      </c>
      <c r="E19" s="59" t="s">
        <v>114</v>
      </c>
      <c r="F19" s="40">
        <v>3</v>
      </c>
      <c r="G19" s="47"/>
      <c r="H19" s="47"/>
    </row>
    <row r="20" spans="1:8" ht="12.75">
      <c r="A20" s="106">
        <v>0.42361111111111099</v>
      </c>
      <c r="B20" s="73" t="s">
        <v>115</v>
      </c>
      <c r="C20" s="58" t="s">
        <v>116</v>
      </c>
      <c r="D20" s="58" t="s">
        <v>117</v>
      </c>
      <c r="E20" s="59" t="s">
        <v>118</v>
      </c>
      <c r="F20" s="40">
        <f t="shared" si="0"/>
        <v>4</v>
      </c>
      <c r="G20" s="47"/>
      <c r="H20" s="47"/>
    </row>
    <row r="21" spans="1:8" ht="12.75">
      <c r="A21" s="106">
        <v>0.43055555555555503</v>
      </c>
      <c r="B21" s="73" t="s">
        <v>119</v>
      </c>
      <c r="C21" s="58" t="s">
        <v>120</v>
      </c>
      <c r="D21" s="58" t="s">
        <v>121</v>
      </c>
      <c r="E21" s="59" t="s">
        <v>122</v>
      </c>
      <c r="F21" s="40">
        <f t="shared" si="0"/>
        <v>4</v>
      </c>
      <c r="G21" s="47"/>
      <c r="H21" s="47"/>
    </row>
    <row r="22" spans="1:8" ht="12.75">
      <c r="A22" s="106">
        <v>0.437499999999999</v>
      </c>
      <c r="B22" s="73" t="s">
        <v>123</v>
      </c>
      <c r="C22" s="58" t="s">
        <v>124</v>
      </c>
      <c r="D22" s="58" t="s">
        <v>58</v>
      </c>
      <c r="E22" s="59" t="s">
        <v>125</v>
      </c>
      <c r="F22" s="40">
        <f t="shared" si="0"/>
        <v>4</v>
      </c>
      <c r="G22" s="47"/>
      <c r="H22" s="47"/>
    </row>
    <row r="23" spans="1:8" ht="12.75">
      <c r="A23" s="106">
        <v>0.44444444444444398</v>
      </c>
      <c r="B23" s="73" t="s">
        <v>126</v>
      </c>
      <c r="C23" s="58" t="s">
        <v>127</v>
      </c>
      <c r="D23" s="58" t="s">
        <v>128</v>
      </c>
      <c r="E23" s="59" t="s">
        <v>129</v>
      </c>
      <c r="F23" s="40">
        <f t="shared" si="0"/>
        <v>4</v>
      </c>
      <c r="G23" s="47"/>
      <c r="H23" s="47"/>
    </row>
    <row r="24" spans="1:8" ht="12.75">
      <c r="A24" s="106">
        <v>0.45138888888888801</v>
      </c>
      <c r="B24" s="73" t="s">
        <v>41</v>
      </c>
      <c r="C24" s="58" t="s">
        <v>47</v>
      </c>
      <c r="D24" s="58" t="s">
        <v>48</v>
      </c>
      <c r="E24" s="59" t="s">
        <v>130</v>
      </c>
      <c r="F24" s="40">
        <f t="shared" si="0"/>
        <v>4</v>
      </c>
      <c r="G24" s="47"/>
      <c r="H24" s="47"/>
    </row>
    <row r="25" spans="1:8" ht="12.75">
      <c r="A25" s="106">
        <v>0.45833333333333298</v>
      </c>
      <c r="B25" s="73" t="s">
        <v>131</v>
      </c>
      <c r="C25" s="58" t="s">
        <v>132</v>
      </c>
      <c r="D25" s="58" t="s">
        <v>133</v>
      </c>
      <c r="E25" s="59" t="s">
        <v>134</v>
      </c>
      <c r="F25" s="40">
        <f t="shared" si="0"/>
        <v>4</v>
      </c>
      <c r="G25" s="47"/>
      <c r="H25" s="47"/>
    </row>
    <row r="26" spans="1:8" ht="12.75">
      <c r="A26" s="106">
        <v>0.46527777777777701</v>
      </c>
      <c r="B26" s="73" t="s">
        <v>43</v>
      </c>
      <c r="C26" s="58" t="s">
        <v>45</v>
      </c>
      <c r="D26" s="58" t="s">
        <v>135</v>
      </c>
      <c r="E26" s="59" t="s">
        <v>136</v>
      </c>
      <c r="F26" s="40">
        <f t="shared" si="0"/>
        <v>4</v>
      </c>
      <c r="G26" s="47"/>
      <c r="H26" s="47"/>
    </row>
    <row r="27" spans="1:8" ht="12.75">
      <c r="A27" s="106">
        <v>0.47222222222222099</v>
      </c>
      <c r="B27" s="73" t="s">
        <v>60</v>
      </c>
      <c r="C27" s="58" t="s">
        <v>53</v>
      </c>
      <c r="D27" s="58" t="s">
        <v>62</v>
      </c>
      <c r="E27" s="59" t="s">
        <v>50</v>
      </c>
      <c r="F27" s="40">
        <f t="shared" si="0"/>
        <v>4</v>
      </c>
      <c r="G27" s="47"/>
      <c r="H27" s="47"/>
    </row>
    <row r="28" spans="1:8" ht="12.75">
      <c r="A28" s="106">
        <v>0.47916666666666602</v>
      </c>
      <c r="B28" s="73"/>
      <c r="C28" s="58"/>
      <c r="D28" s="58"/>
      <c r="E28" s="59"/>
      <c r="F28" s="40">
        <f t="shared" si="0"/>
        <v>0</v>
      </c>
      <c r="G28" s="47"/>
      <c r="H28" s="47"/>
    </row>
    <row r="29" spans="1:8" ht="12.75">
      <c r="A29" s="106">
        <v>0.48611111111110999</v>
      </c>
      <c r="B29" s="73"/>
      <c r="C29" s="58"/>
      <c r="D29" s="58"/>
      <c r="E29" s="59"/>
      <c r="F29" s="40">
        <f t="shared" si="0"/>
        <v>0</v>
      </c>
      <c r="G29" s="47"/>
      <c r="H29" s="47"/>
    </row>
    <row r="30" spans="1:8" ht="12.75">
      <c r="A30" s="106">
        <v>0.49305555555555503</v>
      </c>
      <c r="B30" s="73" t="s">
        <v>61</v>
      </c>
      <c r="C30" s="58" t="s">
        <v>38</v>
      </c>
      <c r="D30" s="107" t="s">
        <v>137</v>
      </c>
      <c r="E30" s="59" t="s">
        <v>138</v>
      </c>
      <c r="F30" s="40">
        <v>3</v>
      </c>
      <c r="G30" s="47"/>
      <c r="H30" s="47"/>
    </row>
    <row r="31" spans="1:8" ht="12.75">
      <c r="A31" s="106">
        <v>0.499999999999999</v>
      </c>
      <c r="B31" s="73" t="s">
        <v>139</v>
      </c>
      <c r="C31" s="58" t="s">
        <v>140</v>
      </c>
      <c r="D31" s="58" t="s">
        <v>141</v>
      </c>
      <c r="E31" s="59" t="s">
        <v>142</v>
      </c>
      <c r="F31" s="40">
        <f t="shared" si="0"/>
        <v>4</v>
      </c>
      <c r="G31" s="47"/>
      <c r="H31" s="47"/>
    </row>
    <row r="32" spans="1:8" ht="12.75">
      <c r="A32" s="106">
        <v>0.50694444444444298</v>
      </c>
      <c r="B32" s="73" t="s">
        <v>143</v>
      </c>
      <c r="C32" s="58" t="s">
        <v>144</v>
      </c>
      <c r="D32" s="58" t="s">
        <v>56</v>
      </c>
      <c r="E32" s="59" t="s">
        <v>145</v>
      </c>
      <c r="F32" s="40">
        <f t="shared" si="0"/>
        <v>4</v>
      </c>
      <c r="G32" s="47"/>
      <c r="H32" s="47"/>
    </row>
    <row r="33" spans="1:8" ht="12.75">
      <c r="A33" s="106">
        <v>0.51388888888888795</v>
      </c>
      <c r="B33" s="73"/>
      <c r="C33" s="58"/>
      <c r="D33" s="58"/>
      <c r="E33" s="59"/>
      <c r="F33" s="40">
        <f t="shared" si="0"/>
        <v>0</v>
      </c>
      <c r="G33" s="47"/>
      <c r="H33" s="47"/>
    </row>
    <row r="34" spans="1:8" ht="12.75">
      <c r="A34" s="106">
        <v>0.52083333333333204</v>
      </c>
      <c r="B34" s="73" t="s">
        <v>146</v>
      </c>
      <c r="C34" s="58" t="s">
        <v>63</v>
      </c>
      <c r="D34" s="58" t="s">
        <v>147</v>
      </c>
      <c r="E34" s="59" t="s">
        <v>148</v>
      </c>
      <c r="F34" s="40">
        <f t="shared" si="0"/>
        <v>4</v>
      </c>
      <c r="G34" s="47"/>
      <c r="H34" s="47"/>
    </row>
    <row r="35" spans="1:8" ht="12.75">
      <c r="A35" s="106">
        <v>0.52777777777777701</v>
      </c>
      <c r="B35" s="73" t="s">
        <v>149</v>
      </c>
      <c r="C35" s="107" t="s">
        <v>150</v>
      </c>
      <c r="D35" s="58" t="s">
        <v>151</v>
      </c>
      <c r="E35" s="59" t="s">
        <v>152</v>
      </c>
      <c r="F35" s="40">
        <v>3</v>
      </c>
      <c r="G35" s="47"/>
      <c r="H35" s="47"/>
    </row>
    <row r="36" spans="1:8" ht="12.75">
      <c r="A36" s="106">
        <v>0.53472222222222099</v>
      </c>
      <c r="B36" s="73" t="s">
        <v>153</v>
      </c>
      <c r="C36" s="58" t="s">
        <v>154</v>
      </c>
      <c r="D36" s="58" t="s">
        <v>155</v>
      </c>
      <c r="E36" s="59" t="s">
        <v>156</v>
      </c>
      <c r="F36" s="40">
        <f t="shared" si="0"/>
        <v>4</v>
      </c>
      <c r="G36" s="47"/>
      <c r="H36" s="47"/>
    </row>
    <row r="37" spans="1:8" ht="13.5" thickBot="1">
      <c r="A37" s="106">
        <v>0.54166666666666596</v>
      </c>
      <c r="B37" s="73" t="s">
        <v>157</v>
      </c>
      <c r="C37" s="58" t="s">
        <v>158</v>
      </c>
      <c r="D37" s="58" t="s">
        <v>159</v>
      </c>
      <c r="E37" s="59" t="s">
        <v>160</v>
      </c>
      <c r="F37" s="40">
        <f t="shared" si="0"/>
        <v>4</v>
      </c>
      <c r="G37" s="47"/>
      <c r="H37" s="47"/>
    </row>
    <row r="38" spans="1:8" ht="13.5" thickBot="1">
      <c r="A38" s="112">
        <v>0.54861111111111005</v>
      </c>
      <c r="B38" s="74" t="s">
        <v>46</v>
      </c>
      <c r="C38" s="60" t="s">
        <v>55</v>
      </c>
      <c r="D38" s="60" t="s">
        <v>49</v>
      </c>
      <c r="E38" s="61" t="s">
        <v>161</v>
      </c>
      <c r="F38" s="40">
        <f t="shared" si="0"/>
        <v>4</v>
      </c>
      <c r="G38" s="50">
        <f>SUM(F7:F40)</f>
        <v>105</v>
      </c>
      <c r="H38" s="47"/>
    </row>
    <row r="39" spans="1:8">
      <c r="A39" s="75"/>
      <c r="B39" s="75"/>
      <c r="C39" s="75"/>
      <c r="D39" s="75"/>
      <c r="E39" s="75"/>
      <c r="F39" s="75"/>
      <c r="G39" s="47"/>
      <c r="H39" s="47"/>
    </row>
    <row r="40" spans="1:8">
      <c r="A40" s="75"/>
      <c r="B40" s="75"/>
      <c r="C40" s="75"/>
      <c r="D40" s="75"/>
      <c r="E40" s="75"/>
      <c r="F40" s="75"/>
      <c r="H40" s="47"/>
    </row>
    <row r="41" spans="1:8">
      <c r="A41" s="75"/>
      <c r="B41" s="75"/>
      <c r="C41" s="75"/>
      <c r="D41" s="75"/>
      <c r="E41" s="75"/>
      <c r="F41" s="75"/>
    </row>
    <row r="42" spans="1:8">
      <c r="A42" s="75"/>
      <c r="B42" s="75"/>
      <c r="C42" s="75"/>
      <c r="D42" s="75"/>
      <c r="E42" s="75"/>
      <c r="F42" s="75"/>
    </row>
    <row r="43" spans="1:8">
      <c r="A43" s="75"/>
      <c r="B43" s="76"/>
      <c r="C43" s="76"/>
      <c r="D43" s="76"/>
      <c r="E43" s="76"/>
    </row>
    <row r="44" spans="1:8">
      <c r="A44" s="75"/>
      <c r="B44" s="76"/>
      <c r="C44" s="76"/>
      <c r="D44" s="76"/>
      <c r="E44" s="76"/>
    </row>
    <row r="45" spans="1:8">
      <c r="A45" s="75"/>
      <c r="B45" s="76"/>
      <c r="C45" s="76"/>
      <c r="D45" s="76"/>
      <c r="E45" s="76"/>
    </row>
    <row r="46" spans="1:8">
      <c r="A46" s="75"/>
      <c r="B46" s="76"/>
      <c r="C46" s="76"/>
      <c r="D46" s="76"/>
      <c r="E46" s="76"/>
    </row>
    <row r="47" spans="1:8">
      <c r="A47" s="75"/>
      <c r="B47" s="76"/>
      <c r="C47" s="76"/>
      <c r="D47" s="76"/>
      <c r="E47" s="76"/>
    </row>
    <row r="48" spans="1:8">
      <c r="A48" s="75"/>
      <c r="B48" s="76"/>
      <c r="C48" s="76"/>
      <c r="D48" s="76"/>
      <c r="E48" s="76"/>
    </row>
    <row r="49" spans="1:5" ht="12.75">
      <c r="A49" s="76"/>
      <c r="B49" s="76"/>
      <c r="C49" s="76"/>
      <c r="D49" s="76"/>
      <c r="E49" s="76"/>
    </row>
    <row r="50" spans="1:5" ht="12.75">
      <c r="A50" s="76"/>
      <c r="B50" s="76"/>
      <c r="C50" s="76"/>
      <c r="D50" s="76"/>
      <c r="E50" s="76"/>
    </row>
    <row r="51" spans="1:5" ht="12.75">
      <c r="A51" s="76"/>
      <c r="B51" s="76"/>
      <c r="C51" s="76"/>
      <c r="D51" s="76"/>
      <c r="E51" s="76"/>
    </row>
    <row r="52" spans="1:5" ht="12.75">
      <c r="A52" s="76"/>
      <c r="B52" s="76"/>
      <c r="C52" s="76"/>
      <c r="D52" s="76"/>
      <c r="E52" s="76"/>
    </row>
    <row r="53" spans="1:5" ht="12.75">
      <c r="A53" s="76"/>
      <c r="B53" s="76"/>
      <c r="C53" s="76"/>
      <c r="D53" s="76"/>
      <c r="E53" s="76"/>
    </row>
    <row r="54" spans="1:5" ht="12.75">
      <c r="A54" s="76"/>
      <c r="B54" s="76"/>
      <c r="C54" s="76"/>
      <c r="D54" s="76"/>
      <c r="E54" s="76"/>
    </row>
    <row r="55" spans="1:5" ht="12.75">
      <c r="A55" s="76"/>
      <c r="B55" s="76"/>
      <c r="C55" s="76"/>
      <c r="D55" s="76"/>
      <c r="E55" s="76"/>
    </row>
    <row r="56" spans="1:5" ht="12.75">
      <c r="A56"/>
    </row>
    <row r="57" spans="1:5" ht="12.75">
      <c r="A57"/>
    </row>
    <row r="58" spans="1:5" ht="12.75">
      <c r="A58"/>
    </row>
    <row r="59" spans="1:5" ht="12.75">
      <c r="A59"/>
    </row>
    <row r="60" spans="1:5" ht="12.75">
      <c r="A60"/>
    </row>
    <row r="61" spans="1:5" ht="12.75">
      <c r="A61"/>
    </row>
    <row r="62" spans="1:5" ht="12.75">
      <c r="A62"/>
    </row>
    <row r="63" spans="1:5" ht="12.75">
      <c r="A63"/>
    </row>
    <row r="64" spans="1:5" ht="12.75">
      <c r="A64"/>
    </row>
    <row r="65" spans="1:1" ht="12.75">
      <c r="A65"/>
    </row>
    <row r="66" spans="1:1" ht="12.75">
      <c r="A66"/>
    </row>
    <row r="67" spans="1:1" ht="12.75">
      <c r="A67"/>
    </row>
    <row r="68" spans="1:1" ht="12.75">
      <c r="A68"/>
    </row>
    <row r="69" spans="1:1" ht="12.75">
      <c r="A69"/>
    </row>
    <row r="70" spans="1:1" ht="12.75">
      <c r="A70"/>
    </row>
    <row r="71" spans="1:1" ht="12.75">
      <c r="A71"/>
    </row>
    <row r="72" spans="1:1" ht="12.75">
      <c r="A72"/>
    </row>
    <row r="73" spans="1:1" ht="12.75">
      <c r="A73"/>
    </row>
    <row r="74" spans="1:1" ht="12.75">
      <c r="A74"/>
    </row>
    <row r="75" spans="1:1" ht="12.75">
      <c r="A75"/>
    </row>
    <row r="76" spans="1:1" ht="12.75">
      <c r="A76"/>
    </row>
    <row r="77" spans="1:1" ht="12.75">
      <c r="A77"/>
    </row>
    <row r="78" spans="1:1" ht="12.75">
      <c r="A78"/>
    </row>
    <row r="79" spans="1:1" ht="12.75">
      <c r="A79"/>
    </row>
    <row r="80" spans="1:1" ht="12.75">
      <c r="A80"/>
    </row>
    <row r="81" spans="1:1" ht="12.75">
      <c r="A81"/>
    </row>
    <row r="82" spans="1:1" ht="12.75">
      <c r="A82"/>
    </row>
    <row r="83" spans="1:1" ht="12.75">
      <c r="A83"/>
    </row>
    <row r="84" spans="1:1" ht="12.75">
      <c r="A84"/>
    </row>
    <row r="85" spans="1:1" ht="12.75">
      <c r="A85"/>
    </row>
    <row r="86" spans="1:1" ht="12.75">
      <c r="A86"/>
    </row>
    <row r="87" spans="1:1" ht="12.75">
      <c r="A87"/>
    </row>
    <row r="88" spans="1:1" ht="12.75">
      <c r="A88"/>
    </row>
    <row r="89" spans="1:1" ht="12.75">
      <c r="A89"/>
    </row>
    <row r="97" spans="1:1" ht="12.75">
      <c r="A97"/>
    </row>
    <row r="98" spans="1:1" ht="12.75">
      <c r="A98"/>
    </row>
    <row r="99" spans="1:1" ht="12.75">
      <c r="A99"/>
    </row>
    <row r="100" spans="1:1" ht="12.75">
      <c r="A100"/>
    </row>
    <row r="101" spans="1:1" ht="12.75">
      <c r="A101"/>
    </row>
    <row r="102" spans="1:1" ht="12.75">
      <c r="A102"/>
    </row>
    <row r="103" spans="1:1" ht="12.75">
      <c r="A103"/>
    </row>
    <row r="104" spans="1:1" ht="12.75">
      <c r="A104"/>
    </row>
    <row r="105" spans="1:1" ht="12.75">
      <c r="A105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2018-08-11T13:55:12Z</cp:lastPrinted>
  <dcterms:created xsi:type="dcterms:W3CDTF">2000-04-30T13:23:02Z</dcterms:created>
  <dcterms:modified xsi:type="dcterms:W3CDTF">2018-09-30T21:31:38Z</dcterms:modified>
</cp:coreProperties>
</file>